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0790" windowHeight="10365" tabRatio="850" activeTab="0"/>
  </bookViews>
  <sheets>
    <sheet name="Index" sheetId="1" r:id="rId1"/>
    <sheet name="10m Air Pistol (Supp rest)" sheetId="2" r:id="rId2"/>
    <sheet name="10m Air Pistol 1" sheetId="3" r:id="rId3"/>
    <sheet name="10m Air Pistol 2" sheetId="4" r:id="rId4"/>
    <sheet name="10m Air Pistol 3" sheetId="5" r:id="rId5"/>
    <sheet name="10m Air Pistol Jun" sheetId="6" r:id="rId6"/>
    <sheet name="10m Air Pistol Sen" sheetId="7" r:id="rId7"/>
    <sheet name="10m Air Pistol Team 1" sheetId="8" r:id="rId8"/>
    <sheet name="10m Air Pistol Team 2" sheetId="9" r:id="rId9"/>
    <sheet name="10m Air Rifle" sheetId="10" r:id="rId10"/>
    <sheet name="10m Air Rifle (Supp rest)" sheetId="11" r:id="rId11"/>
    <sheet name="10m Air Rifle Jun" sheetId="12" r:id="rId12"/>
    <sheet name="10m Air Rifle Sen" sheetId="13" r:id="rId13"/>
    <sheet name="10m Air Rifle Team" sheetId="14" r:id="rId14"/>
    <sheet name="20Yd Pistol" sheetId="15" r:id="rId15"/>
    <sheet name="6Yd Air Pistol" sheetId="16" r:id="rId16"/>
    <sheet name="Gallery Rifle Any" sheetId="17" r:id="rId17"/>
    <sheet name="Gallery Rifle Any Sen" sheetId="18" r:id="rId18"/>
    <sheet name="Gallery Rifle Iron" sheetId="19" r:id="rId19"/>
    <sheet name="Gallery Rifle Iron Sen" sheetId="20" r:id="rId20"/>
    <sheet name="Long Barrelled Pistol" sheetId="21" r:id="rId21"/>
    <sheet name="Long Barrelled Pistol Sen" sheetId="22" r:id="rId22"/>
    <sheet name="Long Range Bench" sheetId="23" r:id="rId23"/>
    <sheet name="Long Range Bench Sen" sheetId="24" r:id="rId24"/>
    <sheet name="Muzzle-loading Pistol" sheetId="25" r:id="rId25"/>
    <sheet name="Muzzle-loading Pistol Sen" sheetId="26" r:id="rId26"/>
    <sheet name="Muzzle-loading Revolver" sheetId="27" r:id="rId27"/>
    <sheet name="Rapid Fire Air Pistol" sheetId="28" r:id="rId28"/>
    <sheet name="Rapid Fire Rifle" sheetId="29" r:id="rId29"/>
    <sheet name="Short Range Bench 1" sheetId="30" r:id="rId30"/>
    <sheet name="Short Range Bench 2" sheetId="31" r:id="rId31"/>
    <sheet name="Short Range Bench 3" sheetId="32" r:id="rId32"/>
    <sheet name="Short Range Bench Sen" sheetId="33" r:id="rId33"/>
    <sheet name="Short Range Bench Team 1" sheetId="34" r:id="rId34"/>
    <sheet name="Short Range Bench Team 2" sheetId="35" r:id="rId35"/>
    <sheet name="Short Range Bench Team 3" sheetId="36" r:id="rId36"/>
    <sheet name="Short Range Rifle 1" sheetId="37" r:id="rId37"/>
    <sheet name="Short Range Rifle 2" sheetId="38" r:id="rId38"/>
    <sheet name="Short Range Rifle Jun" sheetId="39" r:id="rId39"/>
    <sheet name="Short Range Rifle Sen" sheetId="40" r:id="rId40"/>
    <sheet name="Short Range Rifle Team 1" sheetId="41" r:id="rId41"/>
    <sheet name="Short Range Rifle Team 2" sheetId="42" r:id="rId42"/>
    <sheet name="Short Range Rifle Team 3" sheetId="43" r:id="rId43"/>
    <sheet name="Sport Rifle 1" sheetId="44" r:id="rId44"/>
    <sheet name="Sport Rifle 2" sheetId="45" r:id="rId45"/>
    <sheet name="Sport Rifle 3" sheetId="46" r:id="rId46"/>
    <sheet name="Sport Rifle Sen" sheetId="47" r:id="rId47"/>
    <sheet name="Sport Rifle Team 1" sheetId="48" r:id="rId48"/>
    <sheet name="Sport Rifle Team 2" sheetId="49" r:id="rId49"/>
    <sheet name="SR Standard Pistol" sheetId="50" r:id="rId5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<sst xmlns="http://schemas.openxmlformats.org/spreadsheetml/2006/main" count="5718" uniqueCount="1247">
  <si>
    <t>10M Air Pistol - Individuals (Supported rest)</t>
  </si>
  <si>
    <t>Round Eight (10-Feb-20)</t>
  </si>
  <si>
    <t>`</t>
  </si>
  <si>
    <t>Division One</t>
  </si>
  <si>
    <t>Name</t>
  </si>
  <si>
    <t>Club</t>
  </si>
  <si>
    <t>Scr</t>
  </si>
  <si>
    <t>Pts</t>
  </si>
  <si>
    <t>Agg</t>
  </si>
  <si>
    <t>Tot</t>
  </si>
  <si>
    <t>B. J. Sandoe</t>
  </si>
  <si>
    <t>Crewe</t>
  </si>
  <si>
    <t>B. Melvin</t>
  </si>
  <si>
    <t>Bedlay AGC</t>
  </si>
  <si>
    <t>R. Hart</t>
  </si>
  <si>
    <t>Norwich</t>
  </si>
  <si>
    <t>A. Sherriff</t>
  </si>
  <si>
    <t>East Bristol</t>
  </si>
  <si>
    <t>P. Tietze</t>
  </si>
  <si>
    <t>Cumb News</t>
  </si>
  <si>
    <t>M. Heyes</t>
  </si>
  <si>
    <t>Blackburn</t>
  </si>
  <si>
    <t>D. Wilkins</t>
  </si>
  <si>
    <t>Glevum</t>
  </si>
  <si>
    <t>Division Two</t>
  </si>
  <si>
    <t>W. Moonie</t>
  </si>
  <si>
    <t>Callander</t>
  </si>
  <si>
    <t>G. Bailey</t>
  </si>
  <si>
    <t>A. Henham</t>
  </si>
  <si>
    <t>R. Ford</t>
  </si>
  <si>
    <t>Blackpool</t>
  </si>
  <si>
    <t>A. Darwen</t>
  </si>
  <si>
    <t>ncr</t>
  </si>
  <si>
    <t>M. Openshaw</t>
  </si>
  <si>
    <t>N. Fearns</t>
  </si>
  <si>
    <t>Division Three</t>
  </si>
  <si>
    <t>G. Sowerby</t>
  </si>
  <si>
    <t>C. Jelbert</t>
  </si>
  <si>
    <t>Little Clacton</t>
  </si>
  <si>
    <t>E. Hatcher</t>
  </si>
  <si>
    <t>D. Oxford</t>
  </si>
  <si>
    <t>T. Reeves</t>
  </si>
  <si>
    <t>B. C. Pont</t>
  </si>
  <si>
    <t>Portishead</t>
  </si>
  <si>
    <t>B. Elliot</t>
  </si>
  <si>
    <t>Dechmont</t>
  </si>
  <si>
    <t>Scorer: A Hamilton</t>
  </si>
  <si>
    <t>Issue date: 25-Feb-20</t>
  </si>
  <si>
    <t>Challenges must be sent to the scorer and received by: 10-Mar-20</t>
  </si>
  <si>
    <t>Internet: www.cntsa.org.uk</t>
  </si>
  <si>
    <t>10M Air Pistol - Individuals</t>
  </si>
  <si>
    <t>S. Finnie</t>
  </si>
  <si>
    <t>Luton &amp; Dunstable</t>
  </si>
  <si>
    <t>C. Dickson</t>
  </si>
  <si>
    <t>Alloa</t>
  </si>
  <si>
    <t>A. Ralston</t>
  </si>
  <si>
    <t>Dumbarton</t>
  </si>
  <si>
    <t>A. Colman</t>
  </si>
  <si>
    <t>I. Ivanov</t>
  </si>
  <si>
    <t>Bury</t>
  </si>
  <si>
    <t>W. Craig</t>
  </si>
  <si>
    <t>W. Man</t>
  </si>
  <si>
    <t>CNTSA</t>
  </si>
  <si>
    <t>A. Speight</t>
  </si>
  <si>
    <t>Wigan</t>
  </si>
  <si>
    <t>D. Owen</t>
  </si>
  <si>
    <t>M. Schooling</t>
  </si>
  <si>
    <t>A. Walker</t>
  </si>
  <si>
    <t>Balerno &amp; Currie</t>
  </si>
  <si>
    <t>Phil Sambells</t>
  </si>
  <si>
    <t>City of Truro</t>
  </si>
  <si>
    <t>M. F. Davies</t>
  </si>
  <si>
    <t>Swansea</t>
  </si>
  <si>
    <t>H. Graham</t>
  </si>
  <si>
    <t>J. Martin</t>
  </si>
  <si>
    <t>K. Rafiq</t>
  </si>
  <si>
    <t>Jasmin Slater-Morris</t>
  </si>
  <si>
    <t>West Midlands</t>
  </si>
  <si>
    <t>Division Four</t>
  </si>
  <si>
    <t>E. Wethered</t>
  </si>
  <si>
    <t>R &amp; L</t>
  </si>
  <si>
    <t>D. Kirk</t>
  </si>
  <si>
    <t>Telepost</t>
  </si>
  <si>
    <t>N. Carter</t>
  </si>
  <si>
    <t>I. Nuckley</t>
  </si>
  <si>
    <t>M. Liddon</t>
  </si>
  <si>
    <t>J. Regan</t>
  </si>
  <si>
    <t>T. Tanoz-Sargeant</t>
  </si>
  <si>
    <t>Watford</t>
  </si>
  <si>
    <t>C. Bracken</t>
  </si>
  <si>
    <t>St Giles Yarners</t>
  </si>
  <si>
    <t>R. Krishna</t>
  </si>
  <si>
    <t>D. Gilbody</t>
  </si>
  <si>
    <t>Downshire</t>
  </si>
  <si>
    <t>R. Hair</t>
  </si>
  <si>
    <t>Dumfries</t>
  </si>
  <si>
    <t>S. Carter</t>
  </si>
  <si>
    <t>York Jubilee</t>
  </si>
  <si>
    <t>R. Wethered</t>
  </si>
  <si>
    <t>M. Coulson</t>
  </si>
  <si>
    <t>Sunderland</t>
  </si>
  <si>
    <t>C. McKenzie</t>
  </si>
  <si>
    <t>w/d</t>
  </si>
  <si>
    <t>S. Malone</t>
  </si>
  <si>
    <t>Division Five</t>
  </si>
  <si>
    <t>Division Six</t>
  </si>
  <si>
    <t>T. Sambells</t>
  </si>
  <si>
    <t>St Austell</t>
  </si>
  <si>
    <t>R. A. Shaw</t>
  </si>
  <si>
    <t>Vickers SC</t>
  </si>
  <si>
    <t>Jacob Slater-Morris</t>
  </si>
  <si>
    <t>J. Pickles</t>
  </si>
  <si>
    <t>Bolton &amp; Nortex</t>
  </si>
  <si>
    <t>C. Dickenson</t>
  </si>
  <si>
    <t>South Norfolk</t>
  </si>
  <si>
    <t>D. Erskine</t>
  </si>
  <si>
    <t>M. Dykes</t>
  </si>
  <si>
    <t>P. Warwick</t>
  </si>
  <si>
    <t>G. Chambers</t>
  </si>
  <si>
    <t>Altrincham</t>
  </si>
  <si>
    <t>M. Humphrey</t>
  </si>
  <si>
    <t>C. Skellett</t>
  </si>
  <si>
    <t>A. Simpson</t>
  </si>
  <si>
    <t>N. Booker</t>
  </si>
  <si>
    <t>Penzance &amp; St. Ives</t>
  </si>
  <si>
    <t>A. Hunton</t>
  </si>
  <si>
    <t>P. Budd</t>
  </si>
  <si>
    <t>I. Jones</t>
  </si>
  <si>
    <t>Division Seven</t>
  </si>
  <si>
    <t>Division Eight</t>
  </si>
  <si>
    <t>A. Kirkham</t>
  </si>
  <si>
    <t>Preston Grasshoppers</t>
  </si>
  <si>
    <t>B. Crossley</t>
  </si>
  <si>
    <t>D. Gilbert-Harris</t>
  </si>
  <si>
    <t>R. Beale</t>
  </si>
  <si>
    <t>Watsonians</t>
  </si>
  <si>
    <t>J. Moruzzi</t>
  </si>
  <si>
    <t>G. Appleby</t>
  </si>
  <si>
    <t>Keswick</t>
  </si>
  <si>
    <t>S. McArthur</t>
  </si>
  <si>
    <t>P. Chen</t>
  </si>
  <si>
    <t>Cardiff</t>
  </si>
  <si>
    <t>N. Button</t>
  </si>
  <si>
    <t>M. Carter</t>
  </si>
  <si>
    <t>D. Smyth</t>
  </si>
  <si>
    <t>East Antrim</t>
  </si>
  <si>
    <t>S. Moore</t>
  </si>
  <si>
    <t>K. Lee</t>
  </si>
  <si>
    <t>T. Mooney</t>
  </si>
  <si>
    <t>A. Rogers</t>
  </si>
  <si>
    <t>T. Lumley</t>
  </si>
  <si>
    <t>R. Collins</t>
  </si>
  <si>
    <t>S. Tomlin</t>
  </si>
  <si>
    <t>Division Nine</t>
  </si>
  <si>
    <t>Division Ten</t>
  </si>
  <si>
    <t>A. Dart</t>
  </si>
  <si>
    <t>J. Wilding</t>
  </si>
  <si>
    <t>Francine Gilmore</t>
  </si>
  <si>
    <t>Ellesmere College</t>
  </si>
  <si>
    <t>A. Holmes</t>
  </si>
  <si>
    <t>H. McDonald</t>
  </si>
  <si>
    <t>A. Salt</t>
  </si>
  <si>
    <t>M. Pedley</t>
  </si>
  <si>
    <t>D. Grocott</t>
  </si>
  <si>
    <t>D. C. J. Poxon</t>
  </si>
  <si>
    <t>Leicester</t>
  </si>
  <si>
    <t>E. Horsman</t>
  </si>
  <si>
    <t>B. McIntosh</t>
  </si>
  <si>
    <t>St Andrews</t>
  </si>
  <si>
    <t>D. Boddy</t>
  </si>
  <si>
    <t>A. Ward</t>
  </si>
  <si>
    <t>A. Reed</t>
  </si>
  <si>
    <t>D. Fawcett</t>
  </si>
  <si>
    <t>R. J. Miller</t>
  </si>
  <si>
    <t>A. Kerr</t>
  </si>
  <si>
    <t>W. F. Hamilton</t>
  </si>
  <si>
    <t>Scorer: D Grocott</t>
  </si>
  <si>
    <t>Division Eleven</t>
  </si>
  <si>
    <t>Division Twelve</t>
  </si>
  <si>
    <t>A. Twinney</t>
  </si>
  <si>
    <t>D. McNulty</t>
  </si>
  <si>
    <t>S. Trevithick</t>
  </si>
  <si>
    <t>J. Willis</t>
  </si>
  <si>
    <t>R. Kitt</t>
  </si>
  <si>
    <t>T. F. Boddy</t>
  </si>
  <si>
    <t>E. P. Lewis</t>
  </si>
  <si>
    <t>G. McArthur</t>
  </si>
  <si>
    <t>York R I</t>
  </si>
  <si>
    <t>F. Braganza</t>
  </si>
  <si>
    <t>Jorja Slater-Morris</t>
  </si>
  <si>
    <t>M. Jupp</t>
  </si>
  <si>
    <t>Leek</t>
  </si>
  <si>
    <t>T. Wilson</t>
  </si>
  <si>
    <t>S. Batchelor</t>
  </si>
  <si>
    <t>L. Cooper</t>
  </si>
  <si>
    <t>J. Thomson</t>
  </si>
  <si>
    <t>C. Osborne</t>
  </si>
  <si>
    <t>B. Hill</t>
  </si>
  <si>
    <t>R. Darwen</t>
  </si>
  <si>
    <t>Division Thirteen</t>
  </si>
  <si>
    <t>Division Fourteen</t>
  </si>
  <si>
    <t>M. Peacock</t>
  </si>
  <si>
    <t>I. Hutchinson</t>
  </si>
  <si>
    <t>I. Foulner</t>
  </si>
  <si>
    <t>C. Routledge</t>
  </si>
  <si>
    <t>North East TSC</t>
  </si>
  <si>
    <t>O. J. Spence</t>
  </si>
  <si>
    <t>P. Harrison</t>
  </si>
  <si>
    <t>R. McKay</t>
  </si>
  <si>
    <t>C. Allison</t>
  </si>
  <si>
    <t>C. Brown</t>
  </si>
  <si>
    <t>R. Thomson</t>
  </si>
  <si>
    <t>P. Parry</t>
  </si>
  <si>
    <t>Court Riverside</t>
  </si>
  <si>
    <t>D. Ellsmore</t>
  </si>
  <si>
    <t>K. Stockham</t>
  </si>
  <si>
    <t>D. Boyton</t>
  </si>
  <si>
    <t>R. Young</t>
  </si>
  <si>
    <t>Ramsgate &amp; Dover</t>
  </si>
  <si>
    <t>M. Arnstein</t>
  </si>
  <si>
    <t>N. Elliott</t>
  </si>
  <si>
    <t>C. J. Wilson</t>
  </si>
  <si>
    <t>Division Fifteen</t>
  </si>
  <si>
    <t>Division Sixteen</t>
  </si>
  <si>
    <t>S. Alexander</t>
  </si>
  <si>
    <t>Penarth</t>
  </si>
  <si>
    <t>A. Purcell</t>
  </si>
  <si>
    <t>A. Germain</t>
  </si>
  <si>
    <t>A. Noble</t>
  </si>
  <si>
    <t>G. Young</t>
  </si>
  <si>
    <t>D. Adams</t>
  </si>
  <si>
    <t>P. Garrett</t>
  </si>
  <si>
    <t>R. Mead</t>
  </si>
  <si>
    <t>S. Pountain</t>
  </si>
  <si>
    <t>J. Machin</t>
  </si>
  <si>
    <t>C. Wilson</t>
  </si>
  <si>
    <t>A. Schofield</t>
  </si>
  <si>
    <t>P. Hair</t>
  </si>
  <si>
    <t>C. Bowes</t>
  </si>
  <si>
    <t>R. Maddocks</t>
  </si>
  <si>
    <t>Wantage</t>
  </si>
  <si>
    <t>A. McSally</t>
  </si>
  <si>
    <t>D. Jones</t>
  </si>
  <si>
    <t>Division Seventeen</t>
  </si>
  <si>
    <t>Division Eighteen</t>
  </si>
  <si>
    <t>M. Smith</t>
  </si>
  <si>
    <t>S. Young</t>
  </si>
  <si>
    <t>Deddington</t>
  </si>
  <si>
    <t>D. Platt</t>
  </si>
  <si>
    <t>M. Edgar</t>
  </si>
  <si>
    <t>P. McKelvey</t>
  </si>
  <si>
    <t>T. Varley</t>
  </si>
  <si>
    <t>K Kendal</t>
  </si>
  <si>
    <t>J. Wareham</t>
  </si>
  <si>
    <t>N. Beesley</t>
  </si>
  <si>
    <t>C. Williams</t>
  </si>
  <si>
    <t>M. Keskeys</t>
  </si>
  <si>
    <t>R. T. Shaw</t>
  </si>
  <si>
    <t>J. Moore</t>
  </si>
  <si>
    <t>T. Ward</t>
  </si>
  <si>
    <t>M. Bailey</t>
  </si>
  <si>
    <t>T. Hurst</t>
  </si>
  <si>
    <t>S. Elliot</t>
  </si>
  <si>
    <t>Division Nineteen</t>
  </si>
  <si>
    <t>Division Twenty</t>
  </si>
  <si>
    <t>D. Milner</t>
  </si>
  <si>
    <t>K. Johns</t>
  </si>
  <si>
    <t>L. Lumley</t>
  </si>
  <si>
    <t>P. Webb</t>
  </si>
  <si>
    <t>J. Kay</t>
  </si>
  <si>
    <t>J. McCall</t>
  </si>
  <si>
    <t>Claymore</t>
  </si>
  <si>
    <t>R. Holden</t>
  </si>
  <si>
    <t>Colne Target Club</t>
  </si>
  <si>
    <t>D. Wheeler</t>
  </si>
  <si>
    <t>A. J. Purdy</t>
  </si>
  <si>
    <t>E. Smith</t>
  </si>
  <si>
    <t>P. Shaw</t>
  </si>
  <si>
    <t>T. McLaren</t>
  </si>
  <si>
    <t>B. Smith</t>
  </si>
  <si>
    <t>R. Williams</t>
  </si>
  <si>
    <t>Weston</t>
  </si>
  <si>
    <t>K. Reilly</t>
  </si>
  <si>
    <t>E. Thornton</t>
  </si>
  <si>
    <t>T. Barr</t>
  </si>
  <si>
    <t>Division Twentyone</t>
  </si>
  <si>
    <t>J. Pye</t>
  </si>
  <si>
    <t>J. Tuck</t>
  </si>
  <si>
    <t>A. Campbell</t>
  </si>
  <si>
    <t>J. Goddard</t>
  </si>
  <si>
    <t>C. Smith</t>
  </si>
  <si>
    <t>J. Johnson</t>
  </si>
  <si>
    <t>P. Burgoyne</t>
  </si>
  <si>
    <t>R. Hodgson</t>
  </si>
  <si>
    <t>Juniors</t>
  </si>
  <si>
    <t>Scorer: See main sheet</t>
  </si>
  <si>
    <t>Seniors</t>
  </si>
  <si>
    <t>10M Air Pistol - Teams</t>
  </si>
  <si>
    <t>1 Altrincham A</t>
  </si>
  <si>
    <t>v</t>
  </si>
  <si>
    <t>4 Bury A</t>
  </si>
  <si>
    <t>D O'sullivan (SUB)</t>
  </si>
  <si>
    <t>2 Balerno &amp; Currie A</t>
  </si>
  <si>
    <t>3 Blackburn A</t>
  </si>
  <si>
    <t>5 City of Truro</t>
  </si>
  <si>
    <t>6 Dumbarton A</t>
  </si>
  <si>
    <t>Shot</t>
  </si>
  <si>
    <t>Won</t>
  </si>
  <si>
    <t>Drw</t>
  </si>
  <si>
    <t>Lst</t>
  </si>
  <si>
    <t>Pnt</t>
  </si>
  <si>
    <t>1 Balerno &amp; Currie B</t>
  </si>
  <si>
    <t>4 Crewe</t>
  </si>
  <si>
    <t>2 Blackburn B</t>
  </si>
  <si>
    <t>3 Blackpool</t>
  </si>
  <si>
    <t>5 St Giles Yarners</t>
  </si>
  <si>
    <t>6 Vickers SC</t>
  </si>
  <si>
    <t>1 Bury B</t>
  </si>
  <si>
    <t>4 Leek A</t>
  </si>
  <si>
    <t>S. Morrison</t>
  </si>
  <si>
    <t>M. Lord (SUB) P7.9.8(13)</t>
  </si>
  <si>
    <t>2 Cumb News</t>
  </si>
  <si>
    <t>3 Dumbarton B</t>
  </si>
  <si>
    <t>5 Penzance &amp; St. Ives</t>
  </si>
  <si>
    <t>6 York R I</t>
  </si>
  <si>
    <t>1 Altrincham B</t>
  </si>
  <si>
    <t>4 Leek B</t>
  </si>
  <si>
    <t>2 Altrincham C</t>
  </si>
  <si>
    <t>3 Blackburn C</t>
  </si>
  <si>
    <t>5 Penarth</t>
  </si>
  <si>
    <t>6 St Andrews</t>
  </si>
  <si>
    <t>10M Air Rifle - Individuals</t>
  </si>
  <si>
    <t>J. Stevens</t>
  </si>
  <si>
    <t>Sutton Coldfield</t>
  </si>
  <si>
    <t>R. Law</t>
  </si>
  <si>
    <t>S. Hopwood</t>
  </si>
  <si>
    <t>A. Bharaj</t>
  </si>
  <si>
    <t>R. Townsend</t>
  </si>
  <si>
    <t>R. Bharaj</t>
  </si>
  <si>
    <t>L. Suddaby</t>
  </si>
  <si>
    <t>R. Moore</t>
  </si>
  <si>
    <t>S. Barker</t>
  </si>
  <si>
    <t>S. Banerjee</t>
  </si>
  <si>
    <t>D. Husband</t>
  </si>
  <si>
    <t>M. McNeill</t>
  </si>
  <si>
    <t>N. Avis</t>
  </si>
  <si>
    <t>G. Evans</t>
  </si>
  <si>
    <t>M. Swain</t>
  </si>
  <si>
    <t>E. Shaw</t>
  </si>
  <si>
    <t>D. Osmolska</t>
  </si>
  <si>
    <t>D. Trebble</t>
  </si>
  <si>
    <t>N. Barton</t>
  </si>
  <si>
    <t>D. Little</t>
  </si>
  <si>
    <t>K. Scoffin</t>
  </si>
  <si>
    <t>K. Banks</t>
  </si>
  <si>
    <t>M. Hunton</t>
  </si>
  <si>
    <t>S. Cooper</t>
  </si>
  <si>
    <t>R. Campbell</t>
  </si>
  <si>
    <t>D. Marriott</t>
  </si>
  <si>
    <t>R. Safferton</t>
  </si>
  <si>
    <t>M. Pearson</t>
  </si>
  <si>
    <t>A. Whiston</t>
  </si>
  <si>
    <t>A. Wilson</t>
  </si>
  <si>
    <t>K. Eynon</t>
  </si>
  <si>
    <t>J. Ward</t>
  </si>
  <si>
    <t>M. Osborne</t>
  </si>
  <si>
    <t>S. O'Ryan</t>
  </si>
  <si>
    <t>K. Meek</t>
  </si>
  <si>
    <t>B. Jones</t>
  </si>
  <si>
    <t>M. Jeff</t>
  </si>
  <si>
    <t>C. Hurst</t>
  </si>
  <si>
    <t>Scorer: R Harrison</t>
  </si>
  <si>
    <t>10m Air Rifle - Individuals (Supported rest)</t>
  </si>
  <si>
    <t>J. Phillips</t>
  </si>
  <si>
    <t>L. Ball</t>
  </si>
  <si>
    <t>E. Purcell</t>
  </si>
  <si>
    <t>P. Ward</t>
  </si>
  <si>
    <t>P. Farish</t>
  </si>
  <si>
    <t>10M Air Rifle - Teams</t>
  </si>
  <si>
    <t>1 Alloa</t>
  </si>
  <si>
    <t>4 Cumb News</t>
  </si>
  <si>
    <t>2 Altrincham</t>
  </si>
  <si>
    <t>3 Balerno &amp; Currie</t>
  </si>
  <si>
    <t>R. Bain</t>
  </si>
  <si>
    <t>5 Sutton Coldfield</t>
  </si>
  <si>
    <t>Average</t>
  </si>
  <si>
    <t>20 Yards Pistol - Individuals</t>
  </si>
  <si>
    <t>C. Lockwood</t>
  </si>
  <si>
    <t>J. Brown</t>
  </si>
  <si>
    <t>R. Gascoyne</t>
  </si>
  <si>
    <t>Felton</t>
  </si>
  <si>
    <t>A. Fellerman</t>
  </si>
  <si>
    <t>S. Morris</t>
  </si>
  <si>
    <t>P. Bracegirdle</t>
  </si>
  <si>
    <t>I. Foulner P7.10.1</t>
  </si>
  <si>
    <t>D. Horgan</t>
  </si>
  <si>
    <t>Warrington</t>
  </si>
  <si>
    <t>D. Marshall</t>
  </si>
  <si>
    <t>G. McArthur P7.10.1</t>
  </si>
  <si>
    <t>T. Earnshaw</t>
  </si>
  <si>
    <t>P. Lambert</t>
  </si>
  <si>
    <t>R. Ker</t>
  </si>
  <si>
    <t>Derby</t>
  </si>
  <si>
    <t>C. Craven</t>
  </si>
  <si>
    <t>Scorer: O J Spence</t>
  </si>
  <si>
    <t>6 Yards Air Pistol - Individuals</t>
  </si>
  <si>
    <t>P. Trathan</t>
  </si>
  <si>
    <t>C. Hair</t>
  </si>
  <si>
    <t>K. Hopkins</t>
  </si>
  <si>
    <t>A. Johnstone</t>
  </si>
  <si>
    <t>Gallery Rifle Any Sights - Individuals</t>
  </si>
  <si>
    <t>M. Loader</t>
  </si>
  <si>
    <t>C. Thompson</t>
  </si>
  <si>
    <t>G. Collins</t>
  </si>
  <si>
    <t>D. Rees</t>
  </si>
  <si>
    <t>J.S.P.C.</t>
  </si>
  <si>
    <t>J. Smith</t>
  </si>
  <si>
    <t>P. Dean</t>
  </si>
  <si>
    <t>Market Drayton</t>
  </si>
  <si>
    <t>D. Crawford</t>
  </si>
  <si>
    <t>W. Pow</t>
  </si>
  <si>
    <t>M. Eaton</t>
  </si>
  <si>
    <t>A. Ritson</t>
  </si>
  <si>
    <t>Furness Marksmen</t>
  </si>
  <si>
    <t>I. Waghorn</t>
  </si>
  <si>
    <t>Hensall</t>
  </si>
  <si>
    <t>J. Starley</t>
  </si>
  <si>
    <t>C. Oswald</t>
  </si>
  <si>
    <t>S. Russell</t>
  </si>
  <si>
    <t>H. Marshal</t>
  </si>
  <si>
    <t>J. Thompson</t>
  </si>
  <si>
    <t>M. Weeks</t>
  </si>
  <si>
    <t>S. Booth</t>
  </si>
  <si>
    <t>D. Cook</t>
  </si>
  <si>
    <t>S. Thomas</t>
  </si>
  <si>
    <t>M. Elliot</t>
  </si>
  <si>
    <t>A. P. Wyatt</t>
  </si>
  <si>
    <t>S.George</t>
  </si>
  <si>
    <t>Gary Stewart</t>
  </si>
  <si>
    <t>I. Foulner P7.6.3.2</t>
  </si>
  <si>
    <t>A. Hodgson</t>
  </si>
  <si>
    <t>R. Bancroft</t>
  </si>
  <si>
    <t>R. W. Fleming</t>
  </si>
  <si>
    <t>M. Abram</t>
  </si>
  <si>
    <t>L. Williams</t>
  </si>
  <si>
    <t>J. Bernardes</t>
  </si>
  <si>
    <t>N. Booth</t>
  </si>
  <si>
    <t>R. Johnson</t>
  </si>
  <si>
    <t>Morecambe</t>
  </si>
  <si>
    <t>A. Norley</t>
  </si>
  <si>
    <t>D. Riley</t>
  </si>
  <si>
    <t>K. Kindlysides</t>
  </si>
  <si>
    <t>J. A. Bold</t>
  </si>
  <si>
    <t>Carshalton</t>
  </si>
  <si>
    <t>Please could shooters write on their cards what calibre was used.</t>
  </si>
  <si>
    <t>Scorer: W Vaughan</t>
  </si>
  <si>
    <t/>
  </si>
  <si>
    <t>Gallery Rifle Iron Sights - Individuals</t>
  </si>
  <si>
    <t>K. O'Keefe</t>
  </si>
  <si>
    <t>N. Jones</t>
  </si>
  <si>
    <t>J. Chouler</t>
  </si>
  <si>
    <t>M. Brewis</t>
  </si>
  <si>
    <t>P. Holland</t>
  </si>
  <si>
    <t>J. Wood</t>
  </si>
  <si>
    <t>D. Green</t>
  </si>
  <si>
    <t>M. Sisson</t>
  </si>
  <si>
    <t>B. Roberts</t>
  </si>
  <si>
    <t>A. Battrick</t>
  </si>
  <si>
    <t>D. Ingham</t>
  </si>
  <si>
    <t>Wellington Skipton</t>
  </si>
  <si>
    <t>J. Russell</t>
  </si>
  <si>
    <t>Kettering</t>
  </si>
  <si>
    <t>N. Andrews</t>
  </si>
  <si>
    <t>J. S. Collie</t>
  </si>
  <si>
    <t>A. Cadman</t>
  </si>
  <si>
    <t>M. King</t>
  </si>
  <si>
    <t>K. Upton</t>
  </si>
  <si>
    <t>S. Moss</t>
  </si>
  <si>
    <t>J. Paterson</t>
  </si>
  <si>
    <t>A. Cliffe</t>
  </si>
  <si>
    <t>R. Cliffe</t>
  </si>
  <si>
    <t>A. Dodd</t>
  </si>
  <si>
    <t>R. Davies</t>
  </si>
  <si>
    <t>Penrhiwpal SC</t>
  </si>
  <si>
    <t>B. Hughes</t>
  </si>
  <si>
    <t>R. Shepherd</t>
  </si>
  <si>
    <t>T. Creed</t>
  </si>
  <si>
    <t>C. Taylor</t>
  </si>
  <si>
    <t>M. Richardson</t>
  </si>
  <si>
    <t>B. Cadman</t>
  </si>
  <si>
    <t>A. Bambery</t>
  </si>
  <si>
    <t>P. Slator</t>
  </si>
  <si>
    <t>J. Morris</t>
  </si>
  <si>
    <t>S. Clarkson</t>
  </si>
  <si>
    <t>K. Hayes</t>
  </si>
  <si>
    <t>G. Titcombe</t>
  </si>
  <si>
    <t>J. Bambery</t>
  </si>
  <si>
    <t>S. E. Vincett</t>
  </si>
  <si>
    <t>P. Danvers</t>
  </si>
  <si>
    <t>G. Newsholme</t>
  </si>
  <si>
    <t>G. Nicholas</t>
  </si>
  <si>
    <t>L. Viles</t>
  </si>
  <si>
    <t>C. Gilmore</t>
  </si>
  <si>
    <t>A. Barrow</t>
  </si>
  <si>
    <t>R. Salt</t>
  </si>
  <si>
    <t>B. Moss</t>
  </si>
  <si>
    <t>J. Gower</t>
  </si>
  <si>
    <t>R. Riley</t>
  </si>
  <si>
    <t>J. Boulton</t>
  </si>
  <si>
    <t>P. Robertson</t>
  </si>
  <si>
    <t>G. Rees</t>
  </si>
  <si>
    <t>F. Egan</t>
  </si>
  <si>
    <t>J. Lawson</t>
  </si>
  <si>
    <t>D. Ideson</t>
  </si>
  <si>
    <t>M. Barrow</t>
  </si>
  <si>
    <t>D. Leslie</t>
  </si>
  <si>
    <t>I. Balshaw</t>
  </si>
  <si>
    <t>C. Livingston</t>
  </si>
  <si>
    <t>G. Walton</t>
  </si>
  <si>
    <t>A. Dimech</t>
  </si>
  <si>
    <t>A. Butcher</t>
  </si>
  <si>
    <t>Long Barrelled Pistol - Individuals</t>
  </si>
  <si>
    <t>J. Sinclair</t>
  </si>
  <si>
    <t>J. Braithwaite</t>
  </si>
  <si>
    <t>G. King</t>
  </si>
  <si>
    <t>R. Carter</t>
  </si>
  <si>
    <t>S. Rees</t>
  </si>
  <si>
    <t>P. Barrell</t>
  </si>
  <si>
    <t>J. Moffat</t>
  </si>
  <si>
    <t>S. Armstrong P7.6.3.2</t>
  </si>
  <si>
    <t>B. Docherty</t>
  </si>
  <si>
    <t>R. Brown</t>
  </si>
  <si>
    <t>H. Kadhem</t>
  </si>
  <si>
    <t>J. McLuskey</t>
  </si>
  <si>
    <t>D. Wheatley</t>
  </si>
  <si>
    <t>J. Morton</t>
  </si>
  <si>
    <t>P. Johnston</t>
  </si>
  <si>
    <t>Long Range Benchrest A/S (50y/m) - Individuals</t>
  </si>
  <si>
    <t>K. Knowles</t>
  </si>
  <si>
    <t>J. Gray</t>
  </si>
  <si>
    <t>Comber</t>
  </si>
  <si>
    <t>I. Scott</t>
  </si>
  <si>
    <t>L. McFarland</t>
  </si>
  <si>
    <t>S. Dodds</t>
  </si>
  <si>
    <t>M. Burns</t>
  </si>
  <si>
    <t>G. Simpson</t>
  </si>
  <si>
    <t>K. Mepham</t>
  </si>
  <si>
    <t>J. Marsh-Brown</t>
  </si>
  <si>
    <t>Worplesdon</t>
  </si>
  <si>
    <t>T. Mepham</t>
  </si>
  <si>
    <t>D. Phillips</t>
  </si>
  <si>
    <t>W. McMurray</t>
  </si>
  <si>
    <t>G. Beard</t>
  </si>
  <si>
    <t>D. Caffrey</t>
  </si>
  <si>
    <t>H. Newsholme</t>
  </si>
  <si>
    <t>T. Hunt</t>
  </si>
  <si>
    <t>V. Robinson</t>
  </si>
  <si>
    <t>C. Smylie</t>
  </si>
  <si>
    <t>C. Saunders</t>
  </si>
  <si>
    <t>W. Jenkins</t>
  </si>
  <si>
    <t>C. Tawse</t>
  </si>
  <si>
    <t>J. Parkes</t>
  </si>
  <si>
    <t>J. McAdam</t>
  </si>
  <si>
    <t>R. Donnelly</t>
  </si>
  <si>
    <t>Ballymena</t>
  </si>
  <si>
    <t>M. McGlennon</t>
  </si>
  <si>
    <t>M. Young</t>
  </si>
  <si>
    <t>A. Tyler</t>
  </si>
  <si>
    <t>G. Nelson</t>
  </si>
  <si>
    <t>D. Gower</t>
  </si>
  <si>
    <t>G. Roulston</t>
  </si>
  <si>
    <t>P. Temple</t>
  </si>
  <si>
    <t>R. Birchall</t>
  </si>
  <si>
    <t>M. Harlow</t>
  </si>
  <si>
    <t>J. Johnston</t>
  </si>
  <si>
    <t>J. McKay</t>
  </si>
  <si>
    <t>P. Shaw   P5.2.3</t>
  </si>
  <si>
    <t>G. Wilks</t>
  </si>
  <si>
    <t>S. Nelson</t>
  </si>
  <si>
    <t>R. Magee</t>
  </si>
  <si>
    <t>R. Bell</t>
  </si>
  <si>
    <t>J. Gardiner</t>
  </si>
  <si>
    <t>D. Luker</t>
  </si>
  <si>
    <t>H. Johnston</t>
  </si>
  <si>
    <t>M. McDowell</t>
  </si>
  <si>
    <t>N. Currie</t>
  </si>
  <si>
    <t>D. Wiseman</t>
  </si>
  <si>
    <t>J. McLaughlin</t>
  </si>
  <si>
    <t>M. Phillips</t>
  </si>
  <si>
    <t>Ross on Wye</t>
  </si>
  <si>
    <t>W. Faulkner</t>
  </si>
  <si>
    <t>H. Ayre</t>
  </si>
  <si>
    <t>R. Farquhar</t>
  </si>
  <si>
    <t>J. K. Yip</t>
  </si>
  <si>
    <t>A. Duncan</t>
  </si>
  <si>
    <t>S. McLaughlin</t>
  </si>
  <si>
    <t>J. Innes</t>
  </si>
  <si>
    <t>D. Harlow</t>
  </si>
  <si>
    <t>W. McMaster</t>
  </si>
  <si>
    <t>M. McIlvenna</t>
  </si>
  <si>
    <t>J. Cordner</t>
  </si>
  <si>
    <t>W. Greenlaw</t>
  </si>
  <si>
    <t>M. Griffiths</t>
  </si>
  <si>
    <t>I. Stewart</t>
  </si>
  <si>
    <t>D. Kyle</t>
  </si>
  <si>
    <t>J. Mulholland</t>
  </si>
  <si>
    <t>T. Witherspoon</t>
  </si>
  <si>
    <t>J. Jablonski</t>
  </si>
  <si>
    <t>N. Magee</t>
  </si>
  <si>
    <t>R. Ash</t>
  </si>
  <si>
    <t>Scorer: I Gray</t>
  </si>
  <si>
    <t>Round One (10-Feb-20)</t>
  </si>
  <si>
    <t>Muzzle Loading Pistol (single shot) - Individuals</t>
  </si>
  <si>
    <t>R. Singleton</t>
  </si>
  <si>
    <t>R. Gascoyne     P5.2.3</t>
  </si>
  <si>
    <t>C. King</t>
  </si>
  <si>
    <t>B. Shearman</t>
  </si>
  <si>
    <t>A. Frankland</t>
  </si>
  <si>
    <t>J. Wright</t>
  </si>
  <si>
    <t>A. Hore</t>
  </si>
  <si>
    <t>G. Crowther</t>
  </si>
  <si>
    <t>Scorer: M Spittle</t>
  </si>
  <si>
    <t>Muzzle Loading Revolver - Individuals</t>
  </si>
  <si>
    <t>G. Upton</t>
  </si>
  <si>
    <t>A. Thomas</t>
  </si>
  <si>
    <t>A. Power</t>
  </si>
  <si>
    <t>Whalley</t>
  </si>
  <si>
    <t>V. Little</t>
  </si>
  <si>
    <t>N. Andrews      P7.3.3</t>
  </si>
  <si>
    <t>S. Dalziel</t>
  </si>
  <si>
    <t>S. Stockdale</t>
  </si>
  <si>
    <t>Rapid Fire Air Pistol - Individuals</t>
  </si>
  <si>
    <t>T. Liddon</t>
  </si>
  <si>
    <t>M. Liddon P7.8.3x2</t>
  </si>
  <si>
    <t>P. Mitchell</t>
  </si>
  <si>
    <t>R. Hackett</t>
  </si>
  <si>
    <t>GEC-Coventry</t>
  </si>
  <si>
    <t>The RCO or Witness should make an appropriate note on any target that has fewer than 5 shots on it.</t>
  </si>
  <si>
    <t>Rapid Fire Rifle - Individuals</t>
  </si>
  <si>
    <t>S. Reynolds</t>
  </si>
  <si>
    <t>G. Greenwood</t>
  </si>
  <si>
    <t>E. Flint</t>
  </si>
  <si>
    <t>K. Aitken</t>
  </si>
  <si>
    <t>D. Greenwood</t>
  </si>
  <si>
    <t>G. Gillespie</t>
  </si>
  <si>
    <t>R. Dack</t>
  </si>
  <si>
    <t>J. Hislop</t>
  </si>
  <si>
    <t>The RCO or Witness should make an appropriate note on any target that has fewer than 10 shots on it.</t>
  </si>
  <si>
    <t>Scorer: T Earnshaw</t>
  </si>
  <si>
    <t>22 Rifle Short Range - Individuals</t>
  </si>
  <si>
    <t>A. Anderson</t>
  </si>
  <si>
    <t>Hawick</t>
  </si>
  <si>
    <t>J. Jackson</t>
  </si>
  <si>
    <t>Wilmslow</t>
  </si>
  <si>
    <t>J. Godsell</t>
  </si>
  <si>
    <t>Dunfermline</t>
  </si>
  <si>
    <t>W. Vaughan</t>
  </si>
  <si>
    <t>A. Henson</t>
  </si>
  <si>
    <t>D. Strachan</t>
  </si>
  <si>
    <t>H. Temperley</t>
  </si>
  <si>
    <t>K. Revell</t>
  </si>
  <si>
    <t>T. Bryan</t>
  </si>
  <si>
    <t>J. Donovan</t>
  </si>
  <si>
    <t>K. King</t>
  </si>
  <si>
    <t>J. Whittaker</t>
  </si>
  <si>
    <t>T. C. Chittenden</t>
  </si>
  <si>
    <t>Workington</t>
  </si>
  <si>
    <t>K. Nixon</t>
  </si>
  <si>
    <t>K. Clapham</t>
  </si>
  <si>
    <t>S. Kay</t>
  </si>
  <si>
    <t>W. Leggett</t>
  </si>
  <si>
    <t>F. E. Shedden</t>
  </si>
  <si>
    <t>A. Hirst</t>
  </si>
  <si>
    <t>J. Bradfield</t>
  </si>
  <si>
    <t>A. Clark</t>
  </si>
  <si>
    <t>G. Scott-Brooker</t>
  </si>
  <si>
    <t>M. Baeron</t>
  </si>
  <si>
    <t>M. W. King</t>
  </si>
  <si>
    <t>B. Hall</t>
  </si>
  <si>
    <t>S. A. Jones</t>
  </si>
  <si>
    <t>H. Bramwell</t>
  </si>
  <si>
    <t>M. Reid</t>
  </si>
  <si>
    <t>J. T. Wilson</t>
  </si>
  <si>
    <t>N. Harcus</t>
  </si>
  <si>
    <t>P. Kinmond</t>
  </si>
  <si>
    <t>I. Burton</t>
  </si>
  <si>
    <t>J. Johnson      P5.2.1</t>
  </si>
  <si>
    <t>S. Holt</t>
  </si>
  <si>
    <t>K. Ridley</t>
  </si>
  <si>
    <t>C. A. Coxon</t>
  </si>
  <si>
    <t>P. Cook</t>
  </si>
  <si>
    <t>B. Diamond</t>
  </si>
  <si>
    <t>K. Sherris</t>
  </si>
  <si>
    <t>B. Cooke-Duffy</t>
  </si>
  <si>
    <t>D. Love</t>
  </si>
  <si>
    <t>B. Paillusson</t>
  </si>
  <si>
    <t>Leyland Motors</t>
  </si>
  <si>
    <t>R. Chapman</t>
  </si>
  <si>
    <t>D. Osborne</t>
  </si>
  <si>
    <t>N. Dixon</t>
  </si>
  <si>
    <t>A. Mackie</t>
  </si>
  <si>
    <t>M. E. Gardner</t>
  </si>
  <si>
    <t>D. N. Price</t>
  </si>
  <si>
    <t>N. Morewood</t>
  </si>
  <si>
    <t>M. Sinfield</t>
  </si>
  <si>
    <t>J. Beardsley</t>
  </si>
  <si>
    <t>K. L. Dinkel</t>
  </si>
  <si>
    <t>J. Allen</t>
  </si>
  <si>
    <t>M. Medcalf</t>
  </si>
  <si>
    <t>T. Bates</t>
  </si>
  <si>
    <t>M. Caton</t>
  </si>
  <si>
    <t>D. W. Taylor</t>
  </si>
  <si>
    <t>M. Galbraith</t>
  </si>
  <si>
    <t>W. Goodman</t>
  </si>
  <si>
    <t>T. Thomas</t>
  </si>
  <si>
    <t>D. Wilczek</t>
  </si>
  <si>
    <t>City of Newcastle</t>
  </si>
  <si>
    <t>T. Daly</t>
  </si>
  <si>
    <t>A. Beck</t>
  </si>
  <si>
    <t>D. Smith     P5.2.1</t>
  </si>
  <si>
    <t>M. Watson</t>
  </si>
  <si>
    <t>E. Matthews</t>
  </si>
  <si>
    <t>J. Coleman</t>
  </si>
  <si>
    <t>R. F. Sledge</t>
  </si>
  <si>
    <t>A. Angus</t>
  </si>
  <si>
    <t>A. Robertson</t>
  </si>
  <si>
    <t>T. McFarland</t>
  </si>
  <si>
    <t>R. Trundley</t>
  </si>
  <si>
    <t>L. Oakley</t>
  </si>
  <si>
    <t>W. M. Davis</t>
  </si>
  <si>
    <t>S. Cross</t>
  </si>
  <si>
    <t>C. Mitchison</t>
  </si>
  <si>
    <t>C. Harrison</t>
  </si>
  <si>
    <t>D. Jakeman</t>
  </si>
  <si>
    <t>J. du Heaume</t>
  </si>
  <si>
    <t>Scorer: B Foster</t>
  </si>
  <si>
    <t>G. A. Smith</t>
  </si>
  <si>
    <t>A. Greenlees</t>
  </si>
  <si>
    <t>R. Beer</t>
  </si>
  <si>
    <t>A. Galbraith</t>
  </si>
  <si>
    <t>A. N. Gibbons</t>
  </si>
  <si>
    <t>A. Trueick</t>
  </si>
  <si>
    <t>P. Leviston</t>
  </si>
  <si>
    <t>M. Naylor</t>
  </si>
  <si>
    <t>P. Chatfield</t>
  </si>
  <si>
    <t>S. Riseley</t>
  </si>
  <si>
    <t>D. Hollingsworth</t>
  </si>
  <si>
    <t>K. Kelly</t>
  </si>
  <si>
    <t>A. Edgar</t>
  </si>
  <si>
    <t>K. Wall</t>
  </si>
  <si>
    <t>J. Hankin</t>
  </si>
  <si>
    <t>P. Shone</t>
  </si>
  <si>
    <t>J. Waddington</t>
  </si>
  <si>
    <t>A. Gunning</t>
  </si>
  <si>
    <t>L. Jolly  P5.2.1</t>
  </si>
  <si>
    <t>A. Bramwell</t>
  </si>
  <si>
    <t>P. Jackson</t>
  </si>
  <si>
    <t>L. Wolstencroft</t>
  </si>
  <si>
    <t>B. Faulkner</t>
  </si>
  <si>
    <t>C. Short</t>
  </si>
  <si>
    <t>R. Budd</t>
  </si>
  <si>
    <t>D. Bent</t>
  </si>
  <si>
    <t>M. Sundholm</t>
  </si>
  <si>
    <t>M. Knowles</t>
  </si>
  <si>
    <t>D. Kenyon</t>
  </si>
  <si>
    <t>B. Rose</t>
  </si>
  <si>
    <t>R. Wilkinson</t>
  </si>
  <si>
    <t>N. Sundholm</t>
  </si>
  <si>
    <t>A. Law</t>
  </si>
  <si>
    <t>J. McGeough</t>
  </si>
  <si>
    <t>V. Clarkson</t>
  </si>
  <si>
    <t>G. Garrett</t>
  </si>
  <si>
    <t>R. Adams</t>
  </si>
  <si>
    <t>K. Hall</t>
  </si>
  <si>
    <t>M. McLaren</t>
  </si>
  <si>
    <t>F. N. Eastwood</t>
  </si>
  <si>
    <t>K. McCrindle</t>
  </si>
  <si>
    <t>B. Skelton</t>
  </si>
  <si>
    <t>R. Robinson</t>
  </si>
  <si>
    <t>S. Knowles</t>
  </si>
  <si>
    <t>Scorer: G Lawson</t>
  </si>
  <si>
    <t>22 Rifle Short Range - Teams</t>
  </si>
  <si>
    <t>1 Bury A</t>
  </si>
  <si>
    <t>4 K Kendal A</t>
  </si>
  <si>
    <t>D. Greenhaigh</t>
  </si>
  <si>
    <t>Helen Bramwell</t>
  </si>
  <si>
    <t>M. L. Ives</t>
  </si>
  <si>
    <t>M. Shaw</t>
  </si>
  <si>
    <t>2 Dumfries A</t>
  </si>
  <si>
    <t>3 Hawick A</t>
  </si>
  <si>
    <t>J. G. Shedden</t>
  </si>
  <si>
    <t>A. R. Anderson</t>
  </si>
  <si>
    <t>G. Thomas</t>
  </si>
  <si>
    <t>5 Sunderland A</t>
  </si>
  <si>
    <t>1 Blackpool A</t>
  </si>
  <si>
    <t>4 Weston A</t>
  </si>
  <si>
    <t>2 Dunfermline</t>
  </si>
  <si>
    <t>3 Felton</t>
  </si>
  <si>
    <t>P. Doods</t>
  </si>
  <si>
    <t>5 Wilmslow</t>
  </si>
  <si>
    <t>4 Hawick B</t>
  </si>
  <si>
    <t>S. Jones</t>
  </si>
  <si>
    <t>M. Lord  (res)</t>
  </si>
  <si>
    <t>3 Dumfries B</t>
  </si>
  <si>
    <t>C. De Jonckheere</t>
  </si>
  <si>
    <t>5 K Kendal B</t>
  </si>
  <si>
    <t>1 K Kendal C</t>
  </si>
  <si>
    <t>4 Vickers SC</t>
  </si>
  <si>
    <t>S. Riseley  (res)</t>
  </si>
  <si>
    <t>2 K Kendal D</t>
  </si>
  <si>
    <t>3 Sunderland B</t>
  </si>
  <si>
    <t>5 Weston B</t>
  </si>
  <si>
    <t>1 Blackpool B</t>
  </si>
  <si>
    <t>4 K Kendal E</t>
  </si>
  <si>
    <t>W. Taylor  (res)</t>
  </si>
  <si>
    <t>M. Hoggard  (res)</t>
  </si>
  <si>
    <t>2 Bury C</t>
  </si>
  <si>
    <t>3 Bury D</t>
  </si>
  <si>
    <t>B. Fletcher</t>
  </si>
  <si>
    <t>R. Hunt</t>
  </si>
  <si>
    <t>M. Hunt</t>
  </si>
  <si>
    <t>S. Pomfret</t>
  </si>
  <si>
    <t>M. Tomkinson</t>
  </si>
  <si>
    <t>5 Workington</t>
  </si>
  <si>
    <t>Sport Rifle - Individuals</t>
  </si>
  <si>
    <t>S. Chambers</t>
  </si>
  <si>
    <t>R. A. Doggart</t>
  </si>
  <si>
    <t>A. McGrugan</t>
  </si>
  <si>
    <t>T. Yates</t>
  </si>
  <si>
    <t>P. Barker</t>
  </si>
  <si>
    <t>P. Davies</t>
  </si>
  <si>
    <t>N. Veitch</t>
  </si>
  <si>
    <t>M. Watkin</t>
  </si>
  <si>
    <t>K. Price</t>
  </si>
  <si>
    <t>I. Wilson</t>
  </si>
  <si>
    <t>S. Rogers</t>
  </si>
  <si>
    <t>S. Stafford</t>
  </si>
  <si>
    <t>A. Bathers</t>
  </si>
  <si>
    <t>P. Hartas</t>
  </si>
  <si>
    <t>L. Holden</t>
  </si>
  <si>
    <t>B. Wells</t>
  </si>
  <si>
    <t>R. Linden</t>
  </si>
  <si>
    <t>M. J. Clubley</t>
  </si>
  <si>
    <t>Killingholme</t>
  </si>
  <si>
    <t>T. Young</t>
  </si>
  <si>
    <t>D. Stafford</t>
  </si>
  <si>
    <t>R. Ellsmore</t>
  </si>
  <si>
    <t>J. H. R. Marshall</t>
  </si>
  <si>
    <t>L. Binch</t>
  </si>
  <si>
    <t>A. E. Purdy</t>
  </si>
  <si>
    <t>Scotton &amp; Farnham</t>
  </si>
  <si>
    <t>S. Spencely</t>
  </si>
  <si>
    <t>G. Radcliffe</t>
  </si>
  <si>
    <t>J. Jack</t>
  </si>
  <si>
    <t>Redcraig</t>
  </si>
  <si>
    <t>D. Judge</t>
  </si>
  <si>
    <t>P. Bowland</t>
  </si>
  <si>
    <t>J. Shaw</t>
  </si>
  <si>
    <t>C. Ford</t>
  </si>
  <si>
    <t>D. Bromley</t>
  </si>
  <si>
    <t>D. Nowells</t>
  </si>
  <si>
    <t>E. B. Dobson</t>
  </si>
  <si>
    <t>T. Morton</t>
  </si>
  <si>
    <t>N. Horney</t>
  </si>
  <si>
    <t>S. Bury</t>
  </si>
  <si>
    <t>C. Bunczuk</t>
  </si>
  <si>
    <t>J. Rogers</t>
  </si>
  <si>
    <t>J. Wilson</t>
  </si>
  <si>
    <t>P. Ross</t>
  </si>
  <si>
    <t>D. Nelson</t>
  </si>
  <si>
    <t>P. Goldthorpe</t>
  </si>
  <si>
    <t>S. Steel</t>
  </si>
  <si>
    <t>J. Browning</t>
  </si>
  <si>
    <t>N. Thomas</t>
  </si>
  <si>
    <t>G. Birch</t>
  </si>
  <si>
    <t>R. MacLean</t>
  </si>
  <si>
    <t>I. Carter</t>
  </si>
  <si>
    <t>North Staffs</t>
  </si>
  <si>
    <t>K. Taylor</t>
  </si>
  <si>
    <t>J. Wells</t>
  </si>
  <si>
    <t>Scorer: A Fellerman</t>
  </si>
  <si>
    <t>C. Donaldson</t>
  </si>
  <si>
    <t>D. Arkwright</t>
  </si>
  <si>
    <t>J. Bray</t>
  </si>
  <si>
    <t>Colin Lee</t>
  </si>
  <si>
    <t>R. Parkin  P7.4.4</t>
  </si>
  <si>
    <t>C. Boyd</t>
  </si>
  <si>
    <t>I. Bradley</t>
  </si>
  <si>
    <t>J. Hodgson</t>
  </si>
  <si>
    <t>N. Williams</t>
  </si>
  <si>
    <t>T. Johnson</t>
  </si>
  <si>
    <t>A. Gebala</t>
  </si>
  <si>
    <t>J. Voisey</t>
  </si>
  <si>
    <t>M. Hyde</t>
  </si>
  <si>
    <t>K. Martin</t>
  </si>
  <si>
    <t>T. Woods</t>
  </si>
  <si>
    <t>M. Gray</t>
  </si>
  <si>
    <t>S. Hayman</t>
  </si>
  <si>
    <t>J. Davidson  P5.2.3</t>
  </si>
  <si>
    <t>E. Williams</t>
  </si>
  <si>
    <t>G. Harris</t>
  </si>
  <si>
    <t>C. Phipps</t>
  </si>
  <si>
    <t>M. Arkwright</t>
  </si>
  <si>
    <t>M. Carr</t>
  </si>
  <si>
    <t>G. Franks</t>
  </si>
  <si>
    <t>P. Bryan</t>
  </si>
  <si>
    <t>City of Stoke</t>
  </si>
  <si>
    <t>D. Ashworth</t>
  </si>
  <si>
    <t>A. McCusker</t>
  </si>
  <si>
    <t>D. Munro</t>
  </si>
  <si>
    <t>P. Richardson</t>
  </si>
  <si>
    <t>P. McCusker</t>
  </si>
  <si>
    <t>K. Hutton</t>
  </si>
  <si>
    <t>C. Middlemore</t>
  </si>
  <si>
    <t>C. Stones</t>
  </si>
  <si>
    <t>P. Bowles</t>
  </si>
  <si>
    <t>A. Green</t>
  </si>
  <si>
    <t>C. Bullock</t>
  </si>
  <si>
    <t>E. C. Pearse</t>
  </si>
  <si>
    <t>A. Williams</t>
  </si>
  <si>
    <t>P. Monaghan</t>
  </si>
  <si>
    <t>S. Bullock</t>
  </si>
  <si>
    <t>M. Gamsby</t>
  </si>
  <si>
    <t>R. Nicholson</t>
  </si>
  <si>
    <t>A. Kindleysides</t>
  </si>
  <si>
    <t>B. Sowerbutts</t>
  </si>
  <si>
    <t>M. Broom</t>
  </si>
  <si>
    <t>A. Napoleon</t>
  </si>
  <si>
    <t>B. Taylor</t>
  </si>
  <si>
    <t>I. Middlemore</t>
  </si>
  <si>
    <t>B. Murphy</t>
  </si>
  <si>
    <t>G. Crosby</t>
  </si>
  <si>
    <t>K. Stone</t>
  </si>
  <si>
    <t>C. Plag</t>
  </si>
  <si>
    <t>B. Gillatt</t>
  </si>
  <si>
    <t>J. Steel</t>
  </si>
  <si>
    <t>Scorer: K Wightman</t>
  </si>
  <si>
    <t>T. Castle</t>
  </si>
  <si>
    <t>J. Knight</t>
  </si>
  <si>
    <t>P. Shearman</t>
  </si>
  <si>
    <t>K. Dickinson</t>
  </si>
  <si>
    <t>J. Hardwick</t>
  </si>
  <si>
    <t>J. Davidson</t>
  </si>
  <si>
    <t>Sport Rifle - Teams</t>
  </si>
  <si>
    <t>1 K Kendal A</t>
  </si>
  <si>
    <t>4 Warrington A</t>
  </si>
  <si>
    <t>2 Leek A</t>
  </si>
  <si>
    <t>3 Sunderland A</t>
  </si>
  <si>
    <t>5 Wellington Skipton</t>
  </si>
  <si>
    <t>6 York R I A</t>
  </si>
  <si>
    <t>w/d</t>
  </si>
  <si>
    <t>1 Leek B</t>
  </si>
  <si>
    <t>2 Penzance &amp; St. Ives</t>
  </si>
  <si>
    <t>T Thomas (res)</t>
  </si>
  <si>
    <t>5 Warrington B</t>
  </si>
  <si>
    <t>6 York R I B</t>
  </si>
  <si>
    <t>R. Parkin</t>
  </si>
  <si>
    <t>1 K Kendal B</t>
  </si>
  <si>
    <t>4 Sunderland C</t>
  </si>
  <si>
    <t>2 Penarth A</t>
  </si>
  <si>
    <t>3 Penarth B</t>
  </si>
  <si>
    <t>5 York R I C</t>
  </si>
  <si>
    <t>w/d</t>
  </si>
  <si>
    <t>Short Range Standard Pistol - Individuals</t>
  </si>
  <si>
    <t>J. Broome</t>
  </si>
  <si>
    <t>R. Shaw</t>
  </si>
  <si>
    <t>T. Haynes</t>
  </si>
  <si>
    <t>J. Bond</t>
  </si>
  <si>
    <t>M. Keenan</t>
  </si>
  <si>
    <t>M. Gambles</t>
  </si>
  <si>
    <t>P. Mateer</t>
  </si>
  <si>
    <t>Scorer: M Bailey</t>
  </si>
  <si>
    <t>Short Range Benchrest A/S - Individuals</t>
  </si>
  <si>
    <t>D. Barclay</t>
  </si>
  <si>
    <t>W. C. Griffin</t>
  </si>
  <si>
    <t>G. Healey</t>
  </si>
  <si>
    <t>N. Lewis</t>
  </si>
  <si>
    <t>J. McCune</t>
  </si>
  <si>
    <t>D. Liggett</t>
  </si>
  <si>
    <t>J. Matthews</t>
  </si>
  <si>
    <t>W. Taylor</t>
  </si>
  <si>
    <t>A. Michalec</t>
  </si>
  <si>
    <t>F. Tumelty</t>
  </si>
  <si>
    <t>A. Bruce</t>
  </si>
  <si>
    <t>I. Bamford</t>
  </si>
  <si>
    <t>A. Cook</t>
  </si>
  <si>
    <t>S. Brown</t>
  </si>
  <si>
    <t>P. Hibbert</t>
  </si>
  <si>
    <t>C. Hedgecock</t>
  </si>
  <si>
    <t>Chichester</t>
  </si>
  <si>
    <t>A. Jones</t>
  </si>
  <si>
    <t>T. Houghton</t>
  </si>
  <si>
    <t>S. Love</t>
  </si>
  <si>
    <t>R. Scholes</t>
  </si>
  <si>
    <t>W. Seddon</t>
  </si>
  <si>
    <t>R. Baker</t>
  </si>
  <si>
    <t>D. Bailey</t>
  </si>
  <si>
    <t>J. Breakwell</t>
  </si>
  <si>
    <t>A. Dewsnip</t>
  </si>
  <si>
    <t>E. J. Jones</t>
  </si>
  <si>
    <t>Larkhall</t>
  </si>
  <si>
    <t>B. Page</t>
  </si>
  <si>
    <t>J. Pearson</t>
  </si>
  <si>
    <t>D. Rush</t>
  </si>
  <si>
    <t>K. Thorbjornsen</t>
  </si>
  <si>
    <t>C. Thorbjornsen</t>
  </si>
  <si>
    <t>J. Wilkinson</t>
  </si>
  <si>
    <t>D. Blair</t>
  </si>
  <si>
    <t>S. Davies</t>
  </si>
  <si>
    <t>T. Ewens</t>
  </si>
  <si>
    <t>Kinross &amp; Milnathort</t>
  </si>
  <si>
    <t>P. Francis</t>
  </si>
  <si>
    <t>J. Huyton</t>
  </si>
  <si>
    <t>D. Lloyd</t>
  </si>
  <si>
    <t>P. Lawrence</t>
  </si>
  <si>
    <t>S. McLoughlin</t>
  </si>
  <si>
    <t>G. Nock</t>
  </si>
  <si>
    <t>A. Padley</t>
  </si>
  <si>
    <t>R. Oldland</t>
  </si>
  <si>
    <t>M. Lord</t>
  </si>
  <si>
    <t>M. Challener</t>
  </si>
  <si>
    <t>I. Murdoch</t>
  </si>
  <si>
    <t>M. Eyles</t>
  </si>
  <si>
    <t>D. Newstead</t>
  </si>
  <si>
    <t>P. Harkness</t>
  </si>
  <si>
    <t>M. Rowan</t>
  </si>
  <si>
    <t>F. Starkey</t>
  </si>
  <si>
    <t>N. Raponi</t>
  </si>
  <si>
    <t>G. Stewart</t>
  </si>
  <si>
    <t>Gail Stewart</t>
  </si>
  <si>
    <t>K. Wightman</t>
  </si>
  <si>
    <t>J. White</t>
  </si>
  <si>
    <t>Scorer: J Wright</t>
  </si>
  <si>
    <t>R. Lloyd</t>
  </si>
  <si>
    <t>N. Cowdrey</t>
  </si>
  <si>
    <t>D. Shanks</t>
  </si>
  <si>
    <t>D. Tibbs</t>
  </si>
  <si>
    <t>G. Wilton</t>
  </si>
  <si>
    <t>Short Range Benchrest A/S - Teams</t>
  </si>
  <si>
    <t>1 Blackburn A</t>
  </si>
  <si>
    <t>4 Downshire C</t>
  </si>
  <si>
    <t>2 Downshire A</t>
  </si>
  <si>
    <t>3 Downshire B</t>
  </si>
  <si>
    <t>5 East Antrim A</t>
  </si>
  <si>
    <t>1 Blackburn B</t>
  </si>
  <si>
    <t>4 GEC-Coventry A</t>
  </si>
  <si>
    <t>2 Bury A</t>
  </si>
  <si>
    <t>3 Cumb News</t>
  </si>
  <si>
    <t>D. Elgar</t>
  </si>
  <si>
    <t>5 Swansea A</t>
  </si>
  <si>
    <t>D. Allwright</t>
  </si>
  <si>
    <t>J. Forrest</t>
  </si>
  <si>
    <t>G. Duke</t>
  </si>
  <si>
    <t>I. G. Gray</t>
  </si>
  <si>
    <t>S. George</t>
  </si>
  <si>
    <t>K. Henderson</t>
  </si>
  <si>
    <t>K. Hancock</t>
  </si>
  <si>
    <t>J. Locke</t>
  </si>
  <si>
    <t>R. Pickering</t>
  </si>
  <si>
    <t>C. Tait</t>
  </si>
  <si>
    <t>K. Temple</t>
  </si>
  <si>
    <t>C. Wade</t>
  </si>
  <si>
    <t>M. Butchart</t>
  </si>
  <si>
    <t>S. Bland</t>
  </si>
  <si>
    <t>B. Chappell</t>
  </si>
  <si>
    <t>D. A. Elgar</t>
  </si>
  <si>
    <t>D. Casson</t>
  </si>
  <si>
    <t>R. Ellams</t>
  </si>
  <si>
    <t>A. Mason</t>
  </si>
  <si>
    <t>C. Harris</t>
  </si>
  <si>
    <t>S. Harris</t>
  </si>
  <si>
    <t>J. Parker</t>
  </si>
  <si>
    <t>J. Rawnsley</t>
  </si>
  <si>
    <t>J. Peart</t>
  </si>
  <si>
    <t>P. Sewell</t>
  </si>
  <si>
    <t>A. Popovich</t>
  </si>
  <si>
    <t>M. Bacon</t>
  </si>
  <si>
    <t>A. Christofi</t>
  </si>
  <si>
    <t>M. Bateson</t>
  </si>
  <si>
    <t>D. Bishop</t>
  </si>
  <si>
    <t>M. G. Johmson</t>
  </si>
  <si>
    <t>J. Duke</t>
  </si>
  <si>
    <t>D. Monk</t>
  </si>
  <si>
    <t>G. Robinson</t>
  </si>
  <si>
    <t>M. Moon</t>
  </si>
  <si>
    <t>M. Scott</t>
  </si>
  <si>
    <t>A. Thompson</t>
  </si>
  <si>
    <t>P. Carling</t>
  </si>
  <si>
    <t>D. Fenwick</t>
  </si>
  <si>
    <t>G. Franklin</t>
  </si>
  <si>
    <t>M. Morris  P7.6.3.2</t>
  </si>
  <si>
    <t>P. Kilpin</t>
  </si>
  <si>
    <t>K. Nash</t>
  </si>
  <si>
    <t>D. Simpson</t>
  </si>
  <si>
    <t>S. Warner</t>
  </si>
  <si>
    <t>W. Williamson</t>
  </si>
  <si>
    <t>F. Blake</t>
  </si>
  <si>
    <t>R. Drummond</t>
  </si>
  <si>
    <t>L. Hamar</t>
  </si>
  <si>
    <t>R. Page</t>
  </si>
  <si>
    <t>P. Thornton</t>
  </si>
  <si>
    <t>R. Moffet</t>
  </si>
  <si>
    <t>P. Watson</t>
  </si>
  <si>
    <t>W. Williams</t>
  </si>
  <si>
    <t>Scorer: J Thomson</t>
  </si>
  <si>
    <t>Division Twentytwo</t>
  </si>
  <si>
    <t>R. Blake</t>
  </si>
  <si>
    <t>R. Chisem</t>
  </si>
  <si>
    <t>S. Catt</t>
  </si>
  <si>
    <t>A. Child</t>
  </si>
  <si>
    <t>D. Manley</t>
  </si>
  <si>
    <t>D. M. Emmerson</t>
  </si>
  <si>
    <t>P. Melia</t>
  </si>
  <si>
    <t>I. Southerton</t>
  </si>
  <si>
    <t>G. White</t>
  </si>
  <si>
    <t>P. Wright</t>
  </si>
  <si>
    <t>Division Twentythree</t>
  </si>
  <si>
    <t>Division Twentyfour</t>
  </si>
  <si>
    <t>R. Abbott</t>
  </si>
  <si>
    <t>Bideford</t>
  </si>
  <si>
    <t>A. Bellwood</t>
  </si>
  <si>
    <t>S. Hammond</t>
  </si>
  <si>
    <t>M. Kyle</t>
  </si>
  <si>
    <t>J. Kerr</t>
  </si>
  <si>
    <t>J. Lytollis</t>
  </si>
  <si>
    <t>D. Mills</t>
  </si>
  <si>
    <t>C. Pickering</t>
  </si>
  <si>
    <t>S. Sadler</t>
  </si>
  <si>
    <t>M. Tautz</t>
  </si>
  <si>
    <t>Division Twentyfive</t>
  </si>
  <si>
    <t>Division Twentysix</t>
  </si>
  <si>
    <t>T. G. Bunn</t>
  </si>
  <si>
    <t>M. Ashton</t>
  </si>
  <si>
    <t>D. Burton</t>
  </si>
  <si>
    <t>V. Barr</t>
  </si>
  <si>
    <t>J. Davis</t>
  </si>
  <si>
    <t>Z. Green</t>
  </si>
  <si>
    <t>L. Burton</t>
  </si>
  <si>
    <t>G. Guider</t>
  </si>
  <si>
    <t>A. Gardner</t>
  </si>
  <si>
    <t>T. S. Huddleston</t>
  </si>
  <si>
    <t>K. Graves</t>
  </si>
  <si>
    <t>J. Pollitt</t>
  </si>
  <si>
    <t>C. Kellet</t>
  </si>
  <si>
    <t>G. Kershaw</t>
  </si>
  <si>
    <t>D. Wallace</t>
  </si>
  <si>
    <t>Division Twentyseven</t>
  </si>
  <si>
    <t>Division Twentyeight</t>
  </si>
  <si>
    <t>J. Blackburn</t>
  </si>
  <si>
    <t>M. Ennion</t>
  </si>
  <si>
    <t>P. Lewis</t>
  </si>
  <si>
    <t>D. Forrester</t>
  </si>
  <si>
    <t>K. Thistleton</t>
  </si>
  <si>
    <t>T. Walsh</t>
  </si>
  <si>
    <t>W. Read</t>
  </si>
  <si>
    <t>B. Sowerbutts  P7.4.4</t>
  </si>
  <si>
    <t>K. Yeats</t>
  </si>
  <si>
    <t>M. Tansey</t>
  </si>
  <si>
    <t>Division Twentynine</t>
  </si>
  <si>
    <t>I. Berridge</t>
  </si>
  <si>
    <t>J. Berry</t>
  </si>
  <si>
    <t>F. Holden</t>
  </si>
  <si>
    <t>G. Lyell</t>
  </si>
  <si>
    <t>D. Mattinson</t>
  </si>
  <si>
    <t>J. Swift</t>
  </si>
  <si>
    <t>1 Blackburn C</t>
  </si>
  <si>
    <t>4 Kinross &amp; Milnathort</t>
  </si>
  <si>
    <t>2 Felton</t>
  </si>
  <si>
    <t>3 GEC-Coventry B</t>
  </si>
  <si>
    <t>5 York R I A</t>
  </si>
  <si>
    <t>4 K Kendal</t>
  </si>
  <si>
    <t>2 East Antrim B</t>
  </si>
  <si>
    <t>3 East Antrim C</t>
  </si>
  <si>
    <t>5 Sunderland</t>
  </si>
  <si>
    <t>1 Blackburn D</t>
  </si>
  <si>
    <t>4 York R I B</t>
  </si>
  <si>
    <t>3 Swansea B</t>
  </si>
  <si>
    <t>A. Child (res)</t>
  </si>
  <si>
    <t>Cumbria &amp; Northumbria Target Shooting Association Results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</si>
  <si>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</si>
  <si>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</si>
  <si>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</si>
  <si>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</si>
  <si>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</si>
  <si>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</si>
  <si>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</si>
  <si>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</si>
  <si>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</si>
  <si>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</si>
  <si>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</si>
  <si>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</si>
  <si>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Muzzle-loading Pistol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</si>
  <si>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</si>
  <si>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</si>
  <si>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</si>
  <si>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</si>
  <si>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</si>
  <si>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</si>
  <si>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</si>
  <si>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</si>
  <si>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</si>
  <si>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</si>
  <si>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Muzzle-loading Pistol Sen</t>
  </si>
  <si>
    <t>D21</t>
  </si>
  <si>
    <t>Muzzle-loading Revolver</t>
  </si>
  <si>
    <t>10m Air Pistol Jun</t>
  </si>
  <si>
    <t>Rapid Fire Air Pistol</t>
  </si>
  <si>
    <t>10m Air Pistol Sen</t>
  </si>
  <si>
    <t>Rapid Fire Rifle</t>
  </si>
  <si>
    <t>10m Air Pistol Team</t>
  </si>
  <si>
    <t>Short Range Bench</t>
  </si>
  <si>
    <t>10m Air Pistol (Supp rest)</t>
  </si>
  <si>
    <t>10m Air Rifle</t>
  </si>
  <si>
    <t>D22</t>
  </si>
  <si>
    <t>D23</t>
  </si>
  <si>
    <t>D24</t>
  </si>
  <si>
    <t>D25</t>
  </si>
  <si>
    <t>D26</t>
  </si>
  <si>
    <t>D27</t>
  </si>
  <si>
    <t>D28</t>
  </si>
  <si>
    <t>D29</t>
  </si>
  <si>
    <t>10m Air Rifle Jun</t>
  </si>
  <si>
    <t>Short Range Bench Sen</t>
  </si>
  <si>
    <t>10m Air Rifle Sen</t>
  </si>
  <si>
    <t>Short Range Bench Team</t>
  </si>
  <si>
    <t>10m Air Rifle Team</t>
  </si>
  <si>
    <t>Short Range Rifle</t>
  </si>
  <si>
    <t>10m Air Rifle (Supp rest)</t>
  </si>
  <si>
    <t>20Yd Pistol</t>
  </si>
  <si>
    <t>Short Range Rifle Jun</t>
  </si>
  <si>
    <t>6Yd Air Pistol</t>
  </si>
  <si>
    <t>Short Range Rifle Sen</t>
  </si>
  <si>
    <t>Gallery Rifle Any</t>
  </si>
  <si>
    <t>Short Range Rifle Team</t>
  </si>
  <si>
    <t>Gallery Rifle Any Sen</t>
  </si>
  <si>
    <t>Sport Rifle</t>
  </si>
  <si>
    <t>Gallery Rifle Iron</t>
  </si>
  <si>
    <t>Gallery Rifle Iron Sen</t>
  </si>
  <si>
    <t>Long Barrelled Pistol</t>
  </si>
  <si>
    <t>Sport Rifle Sen</t>
  </si>
  <si>
    <t>Long Barrelled Pistol Sen</t>
  </si>
  <si>
    <t>Sport Rifle Team</t>
  </si>
  <si>
    <t>Long Range Bench</t>
  </si>
  <si>
    <t>SR Standard Pistol</t>
  </si>
  <si>
    <t>Long Range Bench Sen</t>
  </si>
  <si>
    <t>To return to this sheet from any result sheet, hit the little arrow at the top left of the sheet</t>
  </si>
  <si>
    <t>Winter 2019-20 - Round 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</si>
</sst>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14"/>
      <color indexed="30"/>
      <name val="Wingdings 3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9"/>
      <name val="Trebuchet MS"/>
      <family val="2"/>
    </font>
    <font>
      <sz val="10"/>
      <color indexed="10"/>
      <name val="Trebuchet MS"/>
      <family val="2"/>
    </font>
    <font>
      <sz val="10"/>
      <color indexed="17"/>
      <name val="Trebuchet MS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4"/>
      <color theme="10"/>
      <name val="Wingdings 3"/>
      <family val="1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00B050"/>
      <name val="Trebuchet M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Vertical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63"/>
      </right>
      <top style="thin"/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63"/>
      </right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hair"/>
      <right style="thin"/>
      <top style="hair"/>
      <bottom style="thin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hair"/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/>
      <top style="hair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1" fillId="0" borderId="0" applyNumberFormat="0" applyFill="0" applyBorder="0" applyProtection="0">
      <alignment vertical="top" wrapText="1"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21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53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54" fillId="0" borderId="0" xfId="53" applyFont="1" applyAlignment="1">
      <alignment horizontal="left"/>
    </xf>
    <xf numFmtId="0" fontId="23" fillId="0" borderId="10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3" fillId="0" borderId="13" xfId="59" applyFont="1" applyBorder="1" applyAlignment="1">
      <alignment horizontal="center"/>
      <protection/>
    </xf>
    <xf numFmtId="0" fontId="23" fillId="0" borderId="14" xfId="0" applyFont="1" applyBorder="1" applyAlignment="1">
      <alignment horizontal="left"/>
    </xf>
    <xf numFmtId="0" fontId="23" fillId="0" borderId="14" xfId="59" applyFont="1" applyBorder="1">
      <alignment/>
      <protection/>
    </xf>
    <xf numFmtId="0" fontId="23" fillId="0" borderId="15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17" xfId="0" applyFont="1" applyBorder="1" applyAlignment="1">
      <alignment horizontal="left"/>
    </xf>
    <xf numFmtId="0" fontId="23" fillId="0" borderId="17" xfId="59" applyFont="1" applyBorder="1">
      <alignment/>
      <protection/>
    </xf>
    <xf numFmtId="0" fontId="23" fillId="0" borderId="18" xfId="59" applyFont="1" applyBorder="1">
      <alignment/>
      <protection/>
    </xf>
    <xf numFmtId="0" fontId="23" fillId="0" borderId="19" xfId="59" applyFont="1" applyBorder="1">
      <alignment/>
      <protection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15" fontId="23" fillId="0" borderId="0" xfId="59" applyNumberFormat="1" applyFont="1" applyAlignment="1">
      <alignment horizontal="left"/>
      <protection/>
    </xf>
    <xf numFmtId="0" fontId="23" fillId="0" borderId="20" xfId="59" applyFont="1" applyBorder="1" applyAlignment="1">
      <alignment horizontal="center"/>
      <protection/>
    </xf>
    <xf numFmtId="0" fontId="23" fillId="0" borderId="21" xfId="0" applyFont="1" applyBorder="1" applyAlignment="1">
      <alignment horizontal="left"/>
    </xf>
    <xf numFmtId="0" fontId="23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0" fontId="23" fillId="0" borderId="23" xfId="59" applyFont="1" applyBorder="1">
      <alignment/>
      <protection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55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23" fillId="0" borderId="24" xfId="59" applyFont="1" applyBorder="1" applyAlignment="1">
      <alignment horizontal="center"/>
      <protection/>
    </xf>
    <xf numFmtId="0" fontId="23" fillId="0" borderId="25" xfId="0" applyFont="1" applyBorder="1" applyAlignment="1">
      <alignment horizontal="left"/>
    </xf>
    <xf numFmtId="0" fontId="55" fillId="0" borderId="25" xfId="0" applyFont="1" applyBorder="1" applyAlignment="1">
      <alignment/>
    </xf>
    <xf numFmtId="0" fontId="23" fillId="0" borderId="25" xfId="59" applyFont="1" applyBorder="1">
      <alignment/>
      <protection/>
    </xf>
    <xf numFmtId="0" fontId="55" fillId="0" borderId="26" xfId="0" applyFont="1" applyBorder="1" applyAlignment="1">
      <alignment/>
    </xf>
    <xf numFmtId="0" fontId="55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55" fillId="0" borderId="28" xfId="0" applyFont="1" applyBorder="1" applyAlignment="1">
      <alignment/>
    </xf>
    <xf numFmtId="0" fontId="23" fillId="0" borderId="28" xfId="59" applyFont="1" applyBorder="1">
      <alignment/>
      <protection/>
    </xf>
    <xf numFmtId="0" fontId="55" fillId="0" borderId="29" xfId="0" applyFont="1" applyBorder="1" applyAlignment="1">
      <alignment/>
    </xf>
    <xf numFmtId="0" fontId="23" fillId="0" borderId="27" xfId="59" applyFont="1" applyBorder="1" applyAlignment="1">
      <alignment horizontal="center"/>
      <protection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55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23" fillId="0" borderId="31" xfId="59" applyFont="1" applyBorder="1">
      <alignment/>
      <protection/>
    </xf>
    <xf numFmtId="0" fontId="55" fillId="0" borderId="32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23" fillId="0" borderId="30" xfId="59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23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" fontId="56" fillId="0" borderId="34" xfId="59" applyNumberFormat="1" applyFont="1" applyBorder="1">
      <alignment/>
      <protection/>
    </xf>
    <xf numFmtId="0" fontId="23" fillId="0" borderId="34" xfId="59" applyFont="1" applyBorder="1" applyAlignment="1">
      <alignment horizontal="right"/>
      <protection/>
    </xf>
    <xf numFmtId="0" fontId="23" fillId="0" borderId="35" xfId="59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23" fillId="0" borderId="36" xfId="59" applyFont="1" applyBorder="1">
      <alignment/>
      <protection/>
    </xf>
    <xf numFmtId="0" fontId="23" fillId="0" borderId="37" xfId="59" applyFont="1" applyBorder="1">
      <alignment/>
      <protection/>
    </xf>
    <xf numFmtId="0" fontId="23" fillId="0" borderId="38" xfId="59" applyFont="1" applyBorder="1">
      <alignment/>
      <protection/>
    </xf>
    <xf numFmtId="0" fontId="23" fillId="0" borderId="39" xfId="59" applyFont="1" applyBorder="1">
      <alignment/>
      <protection/>
    </xf>
    <xf numFmtId="0" fontId="23" fillId="0" borderId="40" xfId="59" applyFont="1" applyBorder="1">
      <alignment/>
      <protection/>
    </xf>
    <xf numFmtId="0" fontId="23" fillId="33" borderId="41" xfId="59" applyFont="1" applyFill="1" applyBorder="1">
      <alignment/>
      <protection/>
    </xf>
    <xf numFmtId="0" fontId="23" fillId="0" borderId="42" xfId="59" applyFont="1" applyBorder="1">
      <alignment/>
      <protection/>
    </xf>
    <xf numFmtId="0" fontId="23" fillId="0" borderId="43" xfId="59" applyFont="1" applyBorder="1">
      <alignment/>
      <protection/>
    </xf>
    <xf numFmtId="0" fontId="23" fillId="0" borderId="41" xfId="59" applyFont="1" applyBorder="1">
      <alignment/>
      <protection/>
    </xf>
    <xf numFmtId="164" fontId="23" fillId="0" borderId="0" xfId="59" applyNumberFormat="1" applyFont="1">
      <alignment/>
      <protection/>
    </xf>
    <xf numFmtId="0" fontId="23" fillId="0" borderId="44" xfId="59" applyFont="1" applyBorder="1">
      <alignment/>
      <protection/>
    </xf>
    <xf numFmtId="0" fontId="23" fillId="0" borderId="45" xfId="59" applyFont="1" applyBorder="1" applyAlignment="1">
      <alignment horizontal="right"/>
      <protection/>
    </xf>
    <xf numFmtId="0" fontId="23" fillId="0" borderId="36" xfId="0" applyFont="1" applyBorder="1" applyAlignment="1">
      <alignment horizontal="left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23" fillId="34" borderId="0" xfId="59" applyFont="1" applyFill="1">
      <alignment/>
      <protection/>
    </xf>
    <xf numFmtId="0" fontId="23" fillId="34" borderId="0" xfId="59" applyFont="1" applyFill="1" applyAlignment="1">
      <alignment horizontal="center"/>
      <protection/>
    </xf>
    <xf numFmtId="0" fontId="55" fillId="0" borderId="36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27" fillId="33" borderId="39" xfId="59" applyFont="1" applyFill="1" applyBorder="1">
      <alignment/>
      <protection/>
    </xf>
    <xf numFmtId="0" fontId="23" fillId="0" borderId="17" xfId="59" applyFont="1" applyBorder="1" applyAlignment="1">
      <alignment horizontal="right"/>
      <protection/>
    </xf>
    <xf numFmtId="0" fontId="23" fillId="0" borderId="19" xfId="59" applyFont="1" applyBorder="1" applyAlignment="1">
      <alignment horizontal="right"/>
      <protection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33" borderId="14" xfId="59" applyFont="1" applyFill="1" applyBorder="1">
      <alignment/>
      <protection/>
    </xf>
    <xf numFmtId="0" fontId="23" fillId="33" borderId="17" xfId="59" applyFont="1" applyFill="1" applyBorder="1">
      <alignment/>
      <protection/>
    </xf>
    <xf numFmtId="0" fontId="57" fillId="0" borderId="17" xfId="0" applyFont="1" applyBorder="1" applyAlignment="1">
      <alignment horizontal="left"/>
    </xf>
    <xf numFmtId="0" fontId="57" fillId="0" borderId="17" xfId="59" applyFont="1" applyBorder="1">
      <alignment/>
      <protection/>
    </xf>
    <xf numFmtId="0" fontId="23" fillId="33" borderId="25" xfId="59" applyFont="1" applyFill="1" applyBorder="1">
      <alignment/>
      <protection/>
    </xf>
    <xf numFmtId="0" fontId="57" fillId="0" borderId="28" xfId="0" applyFont="1" applyBorder="1" applyAlignment="1">
      <alignment horizontal="left"/>
    </xf>
    <xf numFmtId="0" fontId="57" fillId="0" borderId="28" xfId="59" applyFont="1" applyBorder="1">
      <alignment/>
      <protection/>
    </xf>
    <xf numFmtId="0" fontId="55" fillId="33" borderId="17" xfId="59" applyFont="1" applyFill="1" applyBorder="1">
      <alignment/>
      <protection/>
    </xf>
    <xf numFmtId="0" fontId="58" fillId="0" borderId="17" xfId="59" applyFont="1" applyBorder="1">
      <alignment/>
      <protection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54" fillId="0" borderId="0" xfId="53" applyFont="1" applyFill="1" applyAlignment="1">
      <alignment horizontal="left"/>
    </xf>
    <xf numFmtId="0" fontId="56" fillId="0" borderId="0" xfId="59" applyFont="1">
      <alignment/>
      <protection/>
    </xf>
    <xf numFmtId="0" fontId="23" fillId="0" borderId="46" xfId="59" applyFont="1" applyBorder="1">
      <alignment/>
      <protection/>
    </xf>
    <xf numFmtId="0" fontId="23" fillId="0" borderId="0" xfId="59" applyFont="1" applyAlignment="1">
      <alignment horizontal="right"/>
      <protection/>
    </xf>
    <xf numFmtId="0" fontId="58" fillId="0" borderId="14" xfId="59" applyFont="1" applyBorder="1">
      <alignment/>
      <protection/>
    </xf>
    <xf numFmtId="0" fontId="58" fillId="0" borderId="25" xfId="59" applyFont="1" applyBorder="1">
      <alignment/>
      <protection/>
    </xf>
    <xf numFmtId="0" fontId="58" fillId="0" borderId="28" xfId="59" applyFont="1" applyBorder="1">
      <alignment/>
      <protection/>
    </xf>
    <xf numFmtId="0" fontId="21" fillId="0" borderId="0" xfId="61" applyFont="1">
      <alignment/>
      <protection/>
    </xf>
    <xf numFmtId="0" fontId="23" fillId="0" borderId="0" xfId="61" applyFont="1">
      <alignment/>
      <protection/>
    </xf>
    <xf numFmtId="0" fontId="23" fillId="0" borderId="10" xfId="61" applyFont="1" applyBorder="1">
      <alignment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12" xfId="61" applyFont="1" applyBorder="1" applyAlignment="1">
      <alignment horizontal="right"/>
      <protection/>
    </xf>
    <xf numFmtId="0" fontId="23" fillId="0" borderId="13" xfId="61" applyFont="1" applyBorder="1" applyAlignment="1">
      <alignment horizontal="center"/>
      <protection/>
    </xf>
    <xf numFmtId="0" fontId="23" fillId="0" borderId="14" xfId="61" applyFont="1" applyBorder="1">
      <alignment/>
      <protection/>
    </xf>
    <xf numFmtId="0" fontId="23" fillId="0" borderId="14" xfId="61" applyFont="1" applyBorder="1" applyAlignment="1">
      <alignment horizontal="right"/>
      <protection/>
    </xf>
    <xf numFmtId="0" fontId="23" fillId="0" borderId="15" xfId="61" applyFont="1" applyBorder="1">
      <alignment/>
      <protection/>
    </xf>
    <xf numFmtId="0" fontId="23" fillId="0" borderId="16" xfId="61" applyFont="1" applyBorder="1" applyAlignment="1">
      <alignment horizontal="center"/>
      <protection/>
    </xf>
    <xf numFmtId="0" fontId="23" fillId="0" borderId="17" xfId="61" applyFont="1" applyBorder="1">
      <alignment/>
      <protection/>
    </xf>
    <xf numFmtId="0" fontId="23" fillId="0" borderId="18" xfId="61" applyFont="1" applyBorder="1" applyAlignment="1">
      <alignment horizontal="right"/>
      <protection/>
    </xf>
    <xf numFmtId="0" fontId="23" fillId="0" borderId="19" xfId="61" applyFont="1" applyBorder="1">
      <alignment/>
      <protection/>
    </xf>
    <xf numFmtId="0" fontId="23" fillId="0" borderId="17" xfId="61" applyFont="1" applyBorder="1" applyAlignment="1">
      <alignment horizontal="right"/>
      <protection/>
    </xf>
    <xf numFmtId="0" fontId="23" fillId="0" borderId="17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61" applyFont="1" applyBorder="1" applyAlignment="1">
      <alignment horizontal="center"/>
      <protection/>
    </xf>
    <xf numFmtId="0" fontId="23" fillId="0" borderId="21" xfId="61" applyFont="1" applyBorder="1">
      <alignment/>
      <protection/>
    </xf>
    <xf numFmtId="0" fontId="23" fillId="0" borderId="22" xfId="61" applyFont="1" applyBorder="1" applyAlignment="1">
      <alignment horizontal="right"/>
      <protection/>
    </xf>
    <xf numFmtId="0" fontId="23" fillId="0" borderId="23" xfId="61" applyFont="1" applyBorder="1">
      <alignment/>
      <protection/>
    </xf>
    <xf numFmtId="0" fontId="23" fillId="0" borderId="24" xfId="61" applyFont="1" applyBorder="1" applyAlignment="1">
      <alignment horizontal="center"/>
      <protection/>
    </xf>
    <xf numFmtId="0" fontId="23" fillId="0" borderId="25" xfId="61" applyFont="1" applyBorder="1" applyAlignment="1">
      <alignment horizontal="right"/>
      <protection/>
    </xf>
    <xf numFmtId="0" fontId="23" fillId="0" borderId="27" xfId="61" applyFont="1" applyBorder="1" applyAlignment="1">
      <alignment horizontal="center"/>
      <protection/>
    </xf>
    <xf numFmtId="0" fontId="23" fillId="0" borderId="28" xfId="61" applyFont="1" applyBorder="1" applyAlignment="1">
      <alignment horizontal="right"/>
      <protection/>
    </xf>
    <xf numFmtId="0" fontId="23" fillId="0" borderId="28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23" fillId="0" borderId="30" xfId="61" applyFont="1" applyBorder="1" applyAlignment="1">
      <alignment horizontal="center"/>
      <protection/>
    </xf>
    <xf numFmtId="0" fontId="23" fillId="0" borderId="31" xfId="61" applyFont="1" applyBorder="1" applyAlignment="1">
      <alignment horizontal="right"/>
      <protection/>
    </xf>
    <xf numFmtId="0" fontId="23" fillId="0" borderId="14" xfId="59" applyFont="1" applyBorder="1" applyAlignment="1">
      <alignment horizontal="right"/>
      <protection/>
    </xf>
    <xf numFmtId="0" fontId="23" fillId="0" borderId="18" xfId="59" applyFont="1" applyBorder="1" applyAlignment="1">
      <alignment horizontal="right"/>
      <protection/>
    </xf>
    <xf numFmtId="0" fontId="23" fillId="0" borderId="22" xfId="59" applyFont="1" applyBorder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53" applyFont="1" applyAlignment="1">
      <alignment horizontal="left"/>
    </xf>
    <xf numFmtId="0" fontId="23" fillId="0" borderId="21" xfId="59" applyFont="1" applyBorder="1" applyAlignment="1">
      <alignment horizontal="right"/>
      <protection/>
    </xf>
    <xf numFmtId="0" fontId="23" fillId="0" borderId="21" xfId="0" applyFont="1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2" fillId="0" borderId="0" xfId="60" applyFont="1">
      <alignment/>
      <protection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5" fillId="0" borderId="0" xfId="60" applyFont="1">
      <alignment/>
      <protection/>
    </xf>
    <xf numFmtId="0" fontId="23" fillId="0" borderId="47" xfId="59" applyFont="1" applyBorder="1" applyAlignment="1">
      <alignment horizontal="center"/>
      <protection/>
    </xf>
    <xf numFmtId="0" fontId="23" fillId="0" borderId="48" xfId="59" applyFont="1" applyBorder="1">
      <alignment/>
      <protection/>
    </xf>
    <xf numFmtId="0" fontId="23" fillId="0" borderId="48" xfId="59" applyFont="1" applyBorder="1" applyAlignment="1">
      <alignment horizontal="right"/>
      <protection/>
    </xf>
    <xf numFmtId="0" fontId="23" fillId="0" borderId="49" xfId="59" applyFont="1" applyBorder="1" applyAlignment="1">
      <alignment horizontal="right"/>
      <protection/>
    </xf>
    <xf numFmtId="0" fontId="23" fillId="0" borderId="50" xfId="59" applyFont="1" applyBorder="1" applyAlignment="1">
      <alignment horizontal="center"/>
      <protection/>
    </xf>
    <xf numFmtId="0" fontId="23" fillId="0" borderId="51" xfId="60" applyFont="1" applyBorder="1" applyAlignment="1">
      <alignment horizontal="left"/>
      <protection/>
    </xf>
    <xf numFmtId="0" fontId="25" fillId="0" borderId="51" xfId="60" applyFont="1" applyBorder="1">
      <alignment/>
      <protection/>
    </xf>
    <xf numFmtId="0" fontId="23" fillId="0" borderId="51" xfId="59" applyFont="1" applyBorder="1">
      <alignment/>
      <protection/>
    </xf>
    <xf numFmtId="0" fontId="25" fillId="0" borderId="52" xfId="60" applyFont="1" applyBorder="1">
      <alignment/>
      <protection/>
    </xf>
    <xf numFmtId="0" fontId="25" fillId="0" borderId="50" xfId="60" applyFont="1" applyBorder="1" applyAlignment="1">
      <alignment horizontal="center"/>
      <protection/>
    </xf>
    <xf numFmtId="0" fontId="23" fillId="0" borderId="53" xfId="59" applyFont="1" applyBorder="1" applyAlignment="1">
      <alignment horizontal="center"/>
      <protection/>
    </xf>
    <xf numFmtId="0" fontId="23" fillId="0" borderId="54" xfId="60" applyFont="1" applyBorder="1" applyAlignment="1">
      <alignment horizontal="left"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0" fontId="23" fillId="0" borderId="54" xfId="60" applyFont="1" applyBorder="1">
      <alignment/>
      <protection/>
    </xf>
    <xf numFmtId="0" fontId="23" fillId="0" borderId="56" xfId="60" applyFont="1" applyBorder="1">
      <alignment/>
      <protection/>
    </xf>
    <xf numFmtId="0" fontId="25" fillId="0" borderId="54" xfId="60" applyFont="1" applyBorder="1">
      <alignment/>
      <protection/>
    </xf>
    <xf numFmtId="0" fontId="25" fillId="0" borderId="56" xfId="60" applyFont="1" applyBorder="1">
      <alignment/>
      <protection/>
    </xf>
    <xf numFmtId="0" fontId="25" fillId="0" borderId="53" xfId="60" applyFont="1" applyBorder="1" applyAlignment="1">
      <alignment horizontal="center"/>
      <protection/>
    </xf>
    <xf numFmtId="0" fontId="25" fillId="0" borderId="57" xfId="60" applyFont="1" applyBorder="1" applyAlignment="1">
      <alignment horizontal="center"/>
      <protection/>
    </xf>
    <xf numFmtId="0" fontId="23" fillId="0" borderId="58" xfId="60" applyFont="1" applyBorder="1" applyAlignment="1">
      <alignment horizontal="left"/>
      <protection/>
    </xf>
    <xf numFmtId="0" fontId="25" fillId="0" borderId="58" xfId="60" applyFont="1" applyBorder="1">
      <alignment/>
      <protection/>
    </xf>
    <xf numFmtId="0" fontId="23" fillId="0" borderId="59" xfId="59" applyFont="1" applyBorder="1">
      <alignment/>
      <protection/>
    </xf>
    <xf numFmtId="0" fontId="25" fillId="0" borderId="60" xfId="60" applyFont="1" applyBorder="1">
      <alignment/>
      <protection/>
    </xf>
    <xf numFmtId="0" fontId="25" fillId="35" borderId="54" xfId="60" applyFont="1" applyFill="1" applyBorder="1">
      <alignment/>
      <protection/>
    </xf>
    <xf numFmtId="0" fontId="23" fillId="0" borderId="57" xfId="59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3" fillId="0" borderId="61" xfId="59" applyFont="1" applyBorder="1" applyAlignment="1">
      <alignment horizontal="center"/>
      <protection/>
    </xf>
    <xf numFmtId="0" fontId="23" fillId="0" borderId="62" xfId="0" applyFont="1" applyBorder="1" applyAlignment="1">
      <alignment horizontal="left"/>
    </xf>
    <xf numFmtId="0" fontId="25" fillId="0" borderId="62" xfId="0" applyFont="1" applyBorder="1" applyAlignment="1">
      <alignment/>
    </xf>
    <xf numFmtId="0" fontId="23" fillId="0" borderId="62" xfId="59" applyFont="1" applyBorder="1">
      <alignment/>
      <protection/>
    </xf>
    <xf numFmtId="0" fontId="25" fillId="0" borderId="63" xfId="0" applyFont="1" applyBorder="1" applyAlignment="1">
      <alignment/>
    </xf>
    <xf numFmtId="0" fontId="23" fillId="0" borderId="64" xfId="59" applyFont="1" applyBorder="1" applyAlignment="1">
      <alignment horizontal="center"/>
      <protection/>
    </xf>
    <xf numFmtId="0" fontId="23" fillId="0" borderId="65" xfId="0" applyFont="1" applyBorder="1" applyAlignment="1">
      <alignment horizontal="left"/>
    </xf>
    <xf numFmtId="0" fontId="23" fillId="0" borderId="65" xfId="59" applyFont="1" applyBorder="1">
      <alignment/>
      <protection/>
    </xf>
    <xf numFmtId="0" fontId="23" fillId="0" borderId="65" xfId="0" applyFont="1" applyBorder="1" applyAlignment="1">
      <alignment/>
    </xf>
    <xf numFmtId="0" fontId="23" fillId="0" borderId="66" xfId="0" applyFont="1" applyBorder="1" applyAlignment="1">
      <alignment/>
    </xf>
    <xf numFmtId="0" fontId="25" fillId="0" borderId="64" xfId="0" applyFont="1" applyBorder="1" applyAlignment="1">
      <alignment horizontal="center"/>
    </xf>
    <xf numFmtId="0" fontId="25" fillId="0" borderId="65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left"/>
    </xf>
    <xf numFmtId="0" fontId="25" fillId="0" borderId="68" xfId="0" applyFont="1" applyBorder="1" applyAlignment="1">
      <alignment/>
    </xf>
    <xf numFmtId="0" fontId="23" fillId="0" borderId="68" xfId="59" applyFont="1" applyBorder="1">
      <alignment/>
      <protection/>
    </xf>
    <xf numFmtId="0" fontId="25" fillId="0" borderId="69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7" xfId="59" applyFont="1" applyBorder="1" applyAlignment="1">
      <alignment horizontal="center"/>
      <protection/>
    </xf>
    <xf numFmtId="0" fontId="23" fillId="0" borderId="70" xfId="59" applyFont="1" applyBorder="1">
      <alignment/>
      <protection/>
    </xf>
    <xf numFmtId="0" fontId="23" fillId="0" borderId="71" xfId="59" applyFont="1" applyBorder="1">
      <alignment/>
      <protection/>
    </xf>
    <xf numFmtId="0" fontId="23" fillId="0" borderId="72" xfId="59" applyFont="1" applyBorder="1">
      <alignment/>
      <protection/>
    </xf>
    <xf numFmtId="0" fontId="23" fillId="0" borderId="73" xfId="59" applyFont="1" applyBorder="1">
      <alignment/>
      <protection/>
    </xf>
    <xf numFmtId="0" fontId="23" fillId="0" borderId="74" xfId="59" applyFont="1" applyBorder="1">
      <alignment/>
      <protection/>
    </xf>
    <xf numFmtId="0" fontId="23" fillId="0" borderId="75" xfId="59" applyFont="1" applyBorder="1">
      <alignment/>
      <protection/>
    </xf>
    <xf numFmtId="0" fontId="23" fillId="0" borderId="76" xfId="59" applyFont="1" applyBorder="1">
      <alignment/>
      <protection/>
    </xf>
    <xf numFmtId="0" fontId="23" fillId="0" borderId="77" xfId="59" applyFont="1" applyBorder="1">
      <alignment/>
      <protection/>
    </xf>
    <xf numFmtId="0" fontId="23" fillId="0" borderId="78" xfId="59" applyFont="1" applyBorder="1">
      <alignment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2" fillId="0" borderId="0" xfId="60" applyFont="1" applyAlignment="1">
      <alignment horizontal="center"/>
      <protection/>
    </xf>
    <xf numFmtId="0" fontId="23" fillId="0" borderId="79" xfId="59" applyFont="1" applyBorder="1">
      <alignment/>
      <protection/>
    </xf>
    <xf numFmtId="0" fontId="23" fillId="0" borderId="80" xfId="59" applyFont="1" applyBorder="1">
      <alignment/>
      <protection/>
    </xf>
    <xf numFmtId="1" fontId="26" fillId="0" borderId="80" xfId="59" applyNumberFormat="1" applyFont="1" applyBorder="1">
      <alignment/>
      <protection/>
    </xf>
    <xf numFmtId="0" fontId="23" fillId="0" borderId="80" xfId="59" applyFont="1" applyBorder="1" applyAlignment="1">
      <alignment horizontal="right"/>
      <protection/>
    </xf>
    <xf numFmtId="0" fontId="23" fillId="0" borderId="81" xfId="59" applyFont="1" applyBorder="1" applyAlignment="1">
      <alignment horizontal="right"/>
      <protection/>
    </xf>
    <xf numFmtId="0" fontId="1" fillId="0" borderId="0" xfId="60" applyAlignment="1">
      <alignment horizontal="center"/>
      <protection/>
    </xf>
    <xf numFmtId="0" fontId="1" fillId="0" borderId="0" xfId="60">
      <alignment/>
      <protection/>
    </xf>
    <xf numFmtId="0" fontId="23" fillId="0" borderId="82" xfId="59" applyFont="1" applyBorder="1">
      <alignment/>
      <protection/>
    </xf>
    <xf numFmtId="0" fontId="23" fillId="0" borderId="83" xfId="59" applyFont="1" applyBorder="1">
      <alignment/>
      <protection/>
    </xf>
    <xf numFmtId="0" fontId="23" fillId="0" borderId="84" xfId="59" applyFont="1" applyBorder="1">
      <alignment/>
      <protection/>
    </xf>
    <xf numFmtId="0" fontId="23" fillId="0" borderId="85" xfId="59" applyFont="1" applyBorder="1">
      <alignment/>
      <protection/>
    </xf>
    <xf numFmtId="0" fontId="23" fillId="36" borderId="86" xfId="59" applyFont="1" applyFill="1" applyBorder="1">
      <alignment/>
      <protection/>
    </xf>
    <xf numFmtId="0" fontId="23" fillId="0" borderId="87" xfId="59" applyFont="1" applyBorder="1">
      <alignment/>
      <protection/>
    </xf>
    <xf numFmtId="0" fontId="23" fillId="0" borderId="88" xfId="59" applyFont="1" applyBorder="1">
      <alignment/>
      <protection/>
    </xf>
    <xf numFmtId="0" fontId="23" fillId="0" borderId="56" xfId="59" applyFont="1" applyBorder="1">
      <alignment/>
      <protection/>
    </xf>
    <xf numFmtId="0" fontId="23" fillId="0" borderId="86" xfId="59" applyFont="1" applyBorder="1">
      <alignment/>
      <protection/>
    </xf>
    <xf numFmtId="0" fontId="23" fillId="0" borderId="89" xfId="59" applyFont="1" applyBorder="1">
      <alignment/>
      <protection/>
    </xf>
    <xf numFmtId="0" fontId="23" fillId="0" borderId="90" xfId="59" applyFont="1" applyBorder="1">
      <alignment/>
      <protection/>
    </xf>
    <xf numFmtId="0" fontId="23" fillId="0" borderId="91" xfId="59" applyFont="1" applyBorder="1">
      <alignment/>
      <protection/>
    </xf>
    <xf numFmtId="0" fontId="23" fillId="0" borderId="92" xfId="59" applyFont="1" applyBorder="1">
      <alignment/>
      <protection/>
    </xf>
    <xf numFmtId="0" fontId="23" fillId="0" borderId="93" xfId="59" applyFont="1" applyBorder="1">
      <alignment/>
      <protection/>
    </xf>
    <xf numFmtId="0" fontId="23" fillId="0" borderId="47" xfId="59" applyFont="1" applyBorder="1">
      <alignment/>
      <protection/>
    </xf>
    <xf numFmtId="0" fontId="25" fillId="0" borderId="94" xfId="60" applyFont="1" applyBorder="1">
      <alignment/>
      <protection/>
    </xf>
    <xf numFmtId="0" fontId="25" fillId="0" borderId="55" xfId="60" applyFont="1" applyBorder="1">
      <alignment/>
      <protection/>
    </xf>
    <xf numFmtId="0" fontId="25" fillId="0" borderId="85" xfId="60" applyFont="1" applyBorder="1">
      <alignment/>
      <protection/>
    </xf>
    <xf numFmtId="0" fontId="25" fillId="0" borderId="53" xfId="60" applyFont="1" applyBorder="1">
      <alignment/>
      <protection/>
    </xf>
    <xf numFmtId="0" fontId="25" fillId="0" borderId="95" xfId="60" applyFont="1" applyBorder="1">
      <alignment/>
      <protection/>
    </xf>
    <xf numFmtId="0" fontId="25" fillId="0" borderId="92" xfId="60" applyFont="1" applyBorder="1">
      <alignment/>
      <protection/>
    </xf>
    <xf numFmtId="0" fontId="25" fillId="0" borderId="93" xfId="60" applyFont="1" applyBorder="1">
      <alignment/>
      <protection/>
    </xf>
    <xf numFmtId="0" fontId="23" fillId="0" borderId="0" xfId="60" applyFont="1" applyAlignment="1">
      <alignment horizontal="left"/>
      <protection/>
    </xf>
    <xf numFmtId="0" fontId="23" fillId="0" borderId="0" xfId="60" applyFont="1">
      <alignment/>
      <protection/>
    </xf>
    <xf numFmtId="0" fontId="23" fillId="37" borderId="0" xfId="59" applyFont="1" applyFill="1">
      <alignment/>
      <protection/>
    </xf>
    <xf numFmtId="0" fontId="23" fillId="37" borderId="0" xfId="59" applyFont="1" applyFill="1" applyAlignment="1">
      <alignment horizontal="center"/>
      <protection/>
    </xf>
    <xf numFmtId="0" fontId="23" fillId="37" borderId="0" xfId="60" applyFont="1" applyFill="1" applyAlignment="1">
      <alignment horizontal="left"/>
      <protection/>
    </xf>
    <xf numFmtId="0" fontId="23" fillId="37" borderId="0" xfId="60" applyFont="1" applyFill="1">
      <alignment/>
      <protection/>
    </xf>
    <xf numFmtId="0" fontId="23" fillId="36" borderId="82" xfId="59" applyFont="1" applyFill="1" applyBorder="1">
      <alignment/>
      <protection/>
    </xf>
    <xf numFmtId="0" fontId="23" fillId="36" borderId="89" xfId="59" applyFont="1" applyFill="1" applyBorder="1">
      <alignment/>
      <protection/>
    </xf>
    <xf numFmtId="0" fontId="21" fillId="0" borderId="96" xfId="58" applyFont="1" applyBorder="1" applyAlignment="1">
      <alignment horizontal="center"/>
    </xf>
    <xf numFmtId="0" fontId="21" fillId="0" borderId="97" xfId="58" applyFont="1" applyBorder="1" applyAlignment="1">
      <alignment/>
    </xf>
    <xf numFmtId="0" fontId="23" fillId="0" borderId="98" xfId="58" applyFont="1" applyBorder="1" applyAlignment="1">
      <alignment horizontal="center"/>
    </xf>
    <xf numFmtId="1" fontId="24" fillId="0" borderId="0" xfId="53" applyNumberFormat="1" applyFont="1" applyAlignment="1">
      <alignment horizontal="left"/>
    </xf>
    <xf numFmtId="1" fontId="23" fillId="0" borderId="0" xfId="58" applyNumberFormat="1" applyFont="1" applyAlignment="1">
      <alignment/>
    </xf>
    <xf numFmtId="0" fontId="23" fillId="0" borderId="0" xfId="58" applyFont="1" applyAlignment="1">
      <alignment/>
    </xf>
    <xf numFmtId="0" fontId="23" fillId="0" borderId="0" xfId="58" applyFont="1" applyAlignment="1">
      <alignment horizontal="center"/>
    </xf>
    <xf numFmtId="0" fontId="21" fillId="0" borderId="98" xfId="58" applyFont="1" applyBorder="1" applyAlignment="1">
      <alignment horizontal="center"/>
    </xf>
    <xf numFmtId="0" fontId="21" fillId="0" borderId="0" xfId="58" applyFont="1" applyAlignment="1">
      <alignment/>
    </xf>
    <xf numFmtId="1" fontId="21" fillId="0" borderId="0" xfId="58" applyNumberFormat="1" applyFont="1" applyAlignment="1">
      <alignment/>
    </xf>
    <xf numFmtId="1" fontId="23" fillId="0" borderId="10" xfId="58" applyNumberFormat="1" applyFont="1" applyBorder="1" applyAlignment="1">
      <alignment horizontal="center"/>
    </xf>
    <xf numFmtId="0" fontId="23" fillId="0" borderId="11" xfId="58" applyFont="1" applyBorder="1" applyAlignment="1">
      <alignment/>
    </xf>
    <xf numFmtId="0" fontId="23" fillId="0" borderId="11" xfId="58" applyFont="1" applyBorder="1" applyAlignment="1">
      <alignment horizontal="right"/>
    </xf>
    <xf numFmtId="0" fontId="23" fillId="0" borderId="12" xfId="58" applyFont="1" applyBorder="1" applyAlignment="1">
      <alignment horizontal="right"/>
    </xf>
    <xf numFmtId="0" fontId="23" fillId="0" borderId="13" xfId="58" applyFont="1" applyBorder="1" applyAlignment="1">
      <alignment horizontal="center"/>
    </xf>
    <xf numFmtId="0" fontId="23" fillId="38" borderId="14" xfId="58" applyFont="1" applyFill="1" applyBorder="1" applyAlignment="1">
      <alignment/>
    </xf>
    <xf numFmtId="0" fontId="23" fillId="0" borderId="14" xfId="58" applyFont="1" applyBorder="1" applyAlignment="1">
      <alignment/>
    </xf>
    <xf numFmtId="0" fontId="23" fillId="0" borderId="51" xfId="58" applyNumberFormat="1" applyFont="1" applyFill="1" applyBorder="1" applyAlignment="1" applyProtection="1">
      <alignment/>
      <protection/>
    </xf>
    <xf numFmtId="0" fontId="23" fillId="0" borderId="52" xfId="58" applyNumberFormat="1" applyFont="1" applyFill="1" applyBorder="1" applyAlignment="1" applyProtection="1">
      <alignment/>
      <protection/>
    </xf>
    <xf numFmtId="0" fontId="23" fillId="0" borderId="52" xfId="60" applyFont="1" applyBorder="1">
      <alignment/>
      <protection/>
    </xf>
    <xf numFmtId="0" fontId="23" fillId="0" borderId="16" xfId="58" applyFont="1" applyBorder="1" applyAlignment="1">
      <alignment horizontal="center"/>
    </xf>
    <xf numFmtId="0" fontId="23" fillId="38" borderId="17" xfId="58" applyFont="1" applyFill="1" applyBorder="1" applyAlignment="1">
      <alignment/>
    </xf>
    <xf numFmtId="0" fontId="23" fillId="0" borderId="18" xfId="58" applyFont="1" applyBorder="1" applyAlignment="1">
      <alignment/>
    </xf>
    <xf numFmtId="0" fontId="23" fillId="0" borderId="54" xfId="58" applyNumberFormat="1" applyFont="1" applyFill="1" applyBorder="1" applyAlignment="1" applyProtection="1">
      <alignment/>
      <protection/>
    </xf>
    <xf numFmtId="0" fontId="23" fillId="0" borderId="56" xfId="58" applyNumberFormat="1" applyFont="1" applyFill="1" applyBorder="1" applyAlignment="1" applyProtection="1">
      <alignment/>
      <protection/>
    </xf>
    <xf numFmtId="0" fontId="23" fillId="0" borderId="17" xfId="58" applyFont="1" applyBorder="1" applyAlignment="1">
      <alignment horizontal="right"/>
    </xf>
    <xf numFmtId="0" fontId="23" fillId="0" borderId="17" xfId="58" applyFont="1" applyBorder="1" applyAlignment="1">
      <alignment/>
    </xf>
    <xf numFmtId="0" fontId="23" fillId="38" borderId="17" xfId="0" applyFont="1" applyFill="1" applyBorder="1" applyAlignment="1">
      <alignment/>
    </xf>
    <xf numFmtId="0" fontId="23" fillId="0" borderId="20" xfId="58" applyFont="1" applyBorder="1" applyAlignment="1">
      <alignment horizontal="center"/>
    </xf>
    <xf numFmtId="0" fontId="23" fillId="0" borderId="22" xfId="58" applyFont="1" applyBorder="1" applyAlignment="1">
      <alignment/>
    </xf>
    <xf numFmtId="0" fontId="23" fillId="0" borderId="58" xfId="60" applyFont="1" applyBorder="1">
      <alignment/>
      <protection/>
    </xf>
    <xf numFmtId="0" fontId="23" fillId="0" borderId="60" xfId="60" applyFont="1" applyBorder="1">
      <alignment/>
      <protection/>
    </xf>
    <xf numFmtId="0" fontId="23" fillId="0" borderId="21" xfId="58" applyFont="1" applyBorder="1" applyAlignment="1">
      <alignment horizontal="right"/>
    </xf>
    <xf numFmtId="0" fontId="23" fillId="0" borderId="14" xfId="58" applyFont="1" applyBorder="1" applyAlignment="1">
      <alignment horizontal="right"/>
    </xf>
    <xf numFmtId="0" fontId="23" fillId="0" borderId="51" xfId="60" applyFont="1" applyBorder="1">
      <alignment/>
      <protection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54" fillId="0" borderId="0" xfId="53" applyNumberFormat="1" applyFont="1" applyAlignment="1">
      <alignment horizontal="left"/>
    </xf>
    <xf numFmtId="0" fontId="23" fillId="0" borderId="25" xfId="58" applyFont="1" applyBorder="1" applyAlignment="1">
      <alignment/>
    </xf>
    <xf numFmtId="0" fontId="23" fillId="0" borderId="27" xfId="58" applyFont="1" applyBorder="1" applyAlignment="1">
      <alignment horizontal="center"/>
    </xf>
    <xf numFmtId="0" fontId="23" fillId="0" borderId="28" xfId="58" applyFont="1" applyBorder="1" applyAlignment="1">
      <alignment/>
    </xf>
    <xf numFmtId="0" fontId="23" fillId="0" borderId="28" xfId="58" applyFont="1" applyBorder="1" applyAlignment="1">
      <alignment horizontal="right"/>
    </xf>
    <xf numFmtId="0" fontId="23" fillId="0" borderId="30" xfId="58" applyFont="1" applyBorder="1" applyAlignment="1">
      <alignment horizontal="center"/>
    </xf>
    <xf numFmtId="0" fontId="23" fillId="0" borderId="31" xfId="58" applyFont="1" applyBorder="1" applyAlignment="1">
      <alignment/>
    </xf>
    <xf numFmtId="0" fontId="23" fillId="0" borderId="24" xfId="58" applyFont="1" applyBorder="1" applyAlignment="1">
      <alignment horizontal="center"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/>
    </xf>
    <xf numFmtId="0" fontId="21" fillId="0" borderId="96" xfId="58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53" applyFont="1" applyAlignment="1">
      <alignment horizontal="left"/>
    </xf>
    <xf numFmtId="1" fontId="26" fillId="0" borderId="34" xfId="59" applyNumberFormat="1" applyFont="1" applyBorder="1">
      <alignment/>
      <protection/>
    </xf>
    <xf numFmtId="0" fontId="23" fillId="0" borderId="94" xfId="60" applyFont="1" applyBorder="1" applyAlignment="1">
      <alignment horizontal="left"/>
      <protection/>
    </xf>
    <xf numFmtId="0" fontId="23" fillId="0" borderId="53" xfId="59" applyFont="1" applyBorder="1">
      <alignment/>
      <protection/>
    </xf>
    <xf numFmtId="0" fontId="23" fillId="0" borderId="95" xfId="59" applyFont="1" applyBorder="1">
      <alignment/>
      <protection/>
    </xf>
    <xf numFmtId="0" fontId="2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23" fillId="0" borderId="18" xfId="61" applyFont="1" applyBorder="1">
      <alignment/>
      <protection/>
    </xf>
    <xf numFmtId="15" fontId="23" fillId="0" borderId="0" xfId="61" applyNumberFormat="1" applyFont="1">
      <alignment/>
      <protection/>
    </xf>
    <xf numFmtId="0" fontId="23" fillId="0" borderId="22" xfId="61" applyFont="1" applyBorder="1">
      <alignment/>
      <protection/>
    </xf>
    <xf numFmtId="0" fontId="58" fillId="0" borderId="17" xfId="61" applyFont="1" applyBorder="1">
      <alignment/>
      <protection/>
    </xf>
    <xf numFmtId="164" fontId="23" fillId="0" borderId="39" xfId="59" applyNumberFormat="1" applyFont="1" applyBorder="1">
      <alignment/>
      <protection/>
    </xf>
    <xf numFmtId="164" fontId="23" fillId="0" borderId="0" xfId="59" applyNumberFormat="1" applyFont="1" applyAlignment="1">
      <alignment horizontal="center"/>
      <protection/>
    </xf>
    <xf numFmtId="0" fontId="23" fillId="39" borderId="17" xfId="0" applyFont="1" applyFill="1" applyBorder="1" applyAlignment="1">
      <alignment horizontal="left"/>
    </xf>
    <xf numFmtId="0" fontId="58" fillId="0" borderId="17" xfId="0" applyFont="1" applyBorder="1" applyAlignment="1">
      <alignment/>
    </xf>
    <xf numFmtId="0" fontId="58" fillId="0" borderId="37" xfId="59" applyFont="1" applyBorder="1">
      <alignment/>
      <protection/>
    </xf>
    <xf numFmtId="0" fontId="58" fillId="0" borderId="40" xfId="59" applyFont="1" applyBorder="1">
      <alignment/>
      <protection/>
    </xf>
    <xf numFmtId="0" fontId="58" fillId="0" borderId="42" xfId="59" applyFont="1" applyBorder="1">
      <alignment/>
      <protection/>
    </xf>
    <xf numFmtId="0" fontId="23" fillId="0" borderId="23" xfId="59" applyFont="1" applyBorder="1" applyAlignment="1">
      <alignment horizontal="right"/>
      <protection/>
    </xf>
    <xf numFmtId="0" fontId="23" fillId="39" borderId="14" xfId="0" applyFont="1" applyFill="1" applyBorder="1" applyAlignment="1">
      <alignment horizontal="left"/>
    </xf>
    <xf numFmtId="0" fontId="58" fillId="0" borderId="21" xfId="59" applyFont="1" applyBorder="1">
      <alignment/>
      <protection/>
    </xf>
    <xf numFmtId="0" fontId="23" fillId="39" borderId="28" xfId="0" applyFont="1" applyFill="1" applyBorder="1" applyAlignment="1">
      <alignment horizontal="left"/>
    </xf>
    <xf numFmtId="0" fontId="58" fillId="0" borderId="28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5" fillId="0" borderId="0" xfId="53" applyAlignment="1">
      <alignment/>
    </xf>
    <xf numFmtId="0" fontId="0" fillId="0" borderId="99" xfId="0" applyBorder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showGridLines="0" showRowColHeaders="0" tabSelected="1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25.7109375" style="0" customWidth="1"/>
    <col min="3" max="12" width="5.00390625" style="0" customWidth="1"/>
    <col min="13" max="14" width="1.421875" style="0" customWidth="1"/>
    <col min="15" max="15" width="25.7109375" style="0" customWidth="1"/>
    <col min="16" max="25" width="5.00390625" style="0" customWidth="1"/>
  </cols>
  <sheetData>
    <row r="1" spans="2:25" ht="21">
      <c r="B1" s="335" t="s">
        <v>1178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2:25" ht="18.75">
      <c r="B2" s="336" t="s">
        <v>1246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3" spans="2:25" ht="15.75">
      <c r="B3" s="337" t="s">
        <v>1179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5" spans="2:17" ht="15">
      <c r="B5" s="338" t="s">
        <v>1180</v>
      </c>
      <c r="C5" s="338" t="s">
        <v>1181</v>
      </c>
      <c r="D5" s="338" t="s">
        <v>1182</v>
      </c>
      <c r="E5" s="338" t="s">
        <v>1183</v>
      </c>
      <c r="F5" s="338" t="s">
        <v>1184</v>
      </c>
      <c r="G5" s="338" t="s">
        <v>1185</v>
      </c>
      <c r="H5" s="338" t="s">
        <v>1186</v>
      </c>
      <c r="I5" s="338" t="s">
        <v>1187</v>
      </c>
      <c r="J5" s="338" t="s">
        <v>1188</v>
      </c>
      <c r="K5" s="338" t="s">
        <v>1189</v>
      </c>
      <c r="L5" s="338" t="s">
        <v>1190</v>
      </c>
      <c r="M5" s="339"/>
      <c r="O5" s="338" t="s">
        <v>1191</v>
      </c>
      <c r="P5" s="338" t="s">
        <v>1181</v>
      </c>
      <c r="Q5" s="338" t="s">
        <v>1182</v>
      </c>
    </row>
    <row r="6" spans="3:16" ht="15">
      <c r="C6" s="338" t="s">
        <v>1192</v>
      </c>
      <c r="D6" s="338" t="s">
        <v>1193</v>
      </c>
      <c r="E6" s="338" t="s">
        <v>1194</v>
      </c>
      <c r="F6" s="338" t="s">
        <v>1195</v>
      </c>
      <c r="G6" s="338" t="s">
        <v>1196</v>
      </c>
      <c r="H6" s="338" t="s">
        <v>1197</v>
      </c>
      <c r="I6" s="338" t="s">
        <v>1198</v>
      </c>
      <c r="J6" s="338" t="s">
        <v>1199</v>
      </c>
      <c r="K6" s="338" t="s">
        <v>1200</v>
      </c>
      <c r="L6" s="338" t="s">
        <v>1201</v>
      </c>
      <c r="M6" s="339"/>
      <c r="O6" s="338" t="s">
        <v>1202</v>
      </c>
      <c r="P6" s="338" t="s">
        <v>1181</v>
      </c>
    </row>
    <row r="7" spans="3:17" ht="15">
      <c r="C7" s="338" t="s">
        <v>1203</v>
      </c>
      <c r="M7" s="339"/>
      <c r="O7" s="338" t="s">
        <v>1204</v>
      </c>
      <c r="P7" s="338" t="s">
        <v>1181</v>
      </c>
      <c r="Q7" s="338" t="s">
        <v>1182</v>
      </c>
    </row>
    <row r="8" spans="2:17" ht="15">
      <c r="B8" s="338" t="s">
        <v>1205</v>
      </c>
      <c r="C8" s="338" t="s">
        <v>1181</v>
      </c>
      <c r="M8" s="339"/>
      <c r="O8" s="338" t="s">
        <v>1206</v>
      </c>
      <c r="P8" s="338" t="s">
        <v>1181</v>
      </c>
      <c r="Q8" s="338" t="s">
        <v>1182</v>
      </c>
    </row>
    <row r="9" spans="2:18" ht="15">
      <c r="B9" s="338" t="s">
        <v>1207</v>
      </c>
      <c r="C9" s="338" t="s">
        <v>1181</v>
      </c>
      <c r="D9" s="338" t="s">
        <v>1182</v>
      </c>
      <c r="E9" s="338" t="s">
        <v>1183</v>
      </c>
      <c r="F9" s="338" t="s">
        <v>1184</v>
      </c>
      <c r="G9" s="338" t="s">
        <v>1185</v>
      </c>
      <c r="H9" s="338" t="s">
        <v>1186</v>
      </c>
      <c r="M9" s="339"/>
      <c r="O9" s="338" t="s">
        <v>1208</v>
      </c>
      <c r="P9" s="338" t="s">
        <v>1181</v>
      </c>
      <c r="Q9" s="338" t="s">
        <v>1182</v>
      </c>
      <c r="R9" s="338" t="s">
        <v>1183</v>
      </c>
    </row>
    <row r="10" spans="2:25" ht="15">
      <c r="B10" s="338" t="s">
        <v>1209</v>
      </c>
      <c r="C10" s="338" t="s">
        <v>1181</v>
      </c>
      <c r="D10" s="338" t="s">
        <v>1182</v>
      </c>
      <c r="E10" s="338" t="s">
        <v>1183</v>
      </c>
      <c r="F10" s="338" t="s">
        <v>1184</v>
      </c>
      <c r="M10" s="339"/>
      <c r="O10" s="338" t="s">
        <v>1210</v>
      </c>
      <c r="P10" s="338" t="s">
        <v>1181</v>
      </c>
      <c r="Q10" s="338" t="s">
        <v>1182</v>
      </c>
      <c r="R10" s="338" t="s">
        <v>1183</v>
      </c>
      <c r="S10" s="338" t="s">
        <v>1184</v>
      </c>
      <c r="T10" s="338" t="s">
        <v>1185</v>
      </c>
      <c r="U10" s="338" t="s">
        <v>1186</v>
      </c>
      <c r="V10" s="338" t="s">
        <v>1187</v>
      </c>
      <c r="W10" s="338" t="s">
        <v>1188</v>
      </c>
      <c r="X10" s="338" t="s">
        <v>1189</v>
      </c>
      <c r="Y10" s="338" t="s">
        <v>1190</v>
      </c>
    </row>
    <row r="11" spans="2:25" ht="15">
      <c r="B11" s="338" t="s">
        <v>1211</v>
      </c>
      <c r="C11" s="338" t="s">
        <v>1181</v>
      </c>
      <c r="D11" s="338" t="s">
        <v>1182</v>
      </c>
      <c r="E11" s="338" t="s">
        <v>1183</v>
      </c>
      <c r="M11" s="339"/>
      <c r="P11" s="338" t="s">
        <v>1192</v>
      </c>
      <c r="Q11" s="338" t="s">
        <v>1193</v>
      </c>
      <c r="R11" s="338" t="s">
        <v>1194</v>
      </c>
      <c r="S11" s="338" t="s">
        <v>1195</v>
      </c>
      <c r="T11" s="338" t="s">
        <v>1196</v>
      </c>
      <c r="U11" s="338" t="s">
        <v>1197</v>
      </c>
      <c r="V11" s="338" t="s">
        <v>1198</v>
      </c>
      <c r="W11" s="338" t="s">
        <v>1199</v>
      </c>
      <c r="X11" s="338" t="s">
        <v>1200</v>
      </c>
      <c r="Y11" s="338" t="s">
        <v>1201</v>
      </c>
    </row>
    <row r="12" spans="2:24" ht="15">
      <c r="B12" s="338" t="s">
        <v>1212</v>
      </c>
      <c r="C12" s="338" t="s">
        <v>1181</v>
      </c>
      <c r="D12" s="338" t="s">
        <v>1182</v>
      </c>
      <c r="E12" s="338" t="s">
        <v>1183</v>
      </c>
      <c r="F12" s="338" t="s">
        <v>1184</v>
      </c>
      <c r="G12" s="338" t="s">
        <v>1185</v>
      </c>
      <c r="H12" s="338" t="s">
        <v>1186</v>
      </c>
      <c r="M12" s="339"/>
      <c r="P12" s="338" t="s">
        <v>1203</v>
      </c>
      <c r="Q12" s="338" t="s">
        <v>1213</v>
      </c>
      <c r="R12" s="338" t="s">
        <v>1214</v>
      </c>
      <c r="S12" s="338" t="s">
        <v>1215</v>
      </c>
      <c r="T12" s="338" t="s">
        <v>1216</v>
      </c>
      <c r="U12" s="338" t="s">
        <v>1217</v>
      </c>
      <c r="V12" s="338" t="s">
        <v>1218</v>
      </c>
      <c r="W12" s="338" t="s">
        <v>1219</v>
      </c>
      <c r="X12" s="338" t="s">
        <v>1220</v>
      </c>
    </row>
    <row r="13" spans="2:21" ht="15">
      <c r="B13" s="338" t="s">
        <v>1221</v>
      </c>
      <c r="C13" s="338" t="s">
        <v>1181</v>
      </c>
      <c r="M13" s="339"/>
      <c r="O13" s="338" t="s">
        <v>1222</v>
      </c>
      <c r="P13" s="338" t="s">
        <v>1181</v>
      </c>
      <c r="Q13" s="338" t="s">
        <v>1182</v>
      </c>
      <c r="R13" s="338" t="s">
        <v>1183</v>
      </c>
      <c r="S13" s="338" t="s">
        <v>1184</v>
      </c>
      <c r="T13" s="338" t="s">
        <v>1185</v>
      </c>
      <c r="U13" s="338" t="s">
        <v>1186</v>
      </c>
    </row>
    <row r="14" spans="2:20" ht="15">
      <c r="B14" s="338" t="s">
        <v>1223</v>
      </c>
      <c r="C14" s="338" t="s">
        <v>1181</v>
      </c>
      <c r="D14" s="338" t="s">
        <v>1182</v>
      </c>
      <c r="M14" s="339"/>
      <c r="O14" s="338" t="s">
        <v>1224</v>
      </c>
      <c r="P14" s="338" t="s">
        <v>1181</v>
      </c>
      <c r="Q14" s="338" t="s">
        <v>1182</v>
      </c>
      <c r="R14" s="338" t="s">
        <v>1183</v>
      </c>
      <c r="S14" s="338" t="s">
        <v>1184</v>
      </c>
      <c r="T14" s="338" t="s">
        <v>1185</v>
      </c>
    </row>
    <row r="15" spans="2:25" ht="15">
      <c r="B15" s="338" t="s">
        <v>1225</v>
      </c>
      <c r="C15" s="338" t="s">
        <v>1181</v>
      </c>
      <c r="M15" s="339"/>
      <c r="O15" s="338" t="s">
        <v>1226</v>
      </c>
      <c r="P15" s="338" t="s">
        <v>1181</v>
      </c>
      <c r="Q15" s="338" t="s">
        <v>1182</v>
      </c>
      <c r="R15" s="338" t="s">
        <v>1183</v>
      </c>
      <c r="S15" s="338" t="s">
        <v>1184</v>
      </c>
      <c r="T15" s="338" t="s">
        <v>1185</v>
      </c>
      <c r="U15" s="338" t="s">
        <v>1186</v>
      </c>
      <c r="V15" s="338" t="s">
        <v>1187</v>
      </c>
      <c r="W15" s="338" t="s">
        <v>1188</v>
      </c>
      <c r="X15" s="338" t="s">
        <v>1189</v>
      </c>
      <c r="Y15" s="338" t="s">
        <v>1190</v>
      </c>
    </row>
    <row r="16" spans="2:21" ht="15">
      <c r="B16" s="338" t="s">
        <v>1227</v>
      </c>
      <c r="C16" s="338" t="s">
        <v>1181</v>
      </c>
      <c r="M16" s="339"/>
      <c r="P16" s="338" t="s">
        <v>1192</v>
      </c>
      <c r="Q16" s="338" t="s">
        <v>1193</v>
      </c>
      <c r="R16" s="338" t="s">
        <v>1194</v>
      </c>
      <c r="S16" s="338" t="s">
        <v>1195</v>
      </c>
      <c r="T16" s="338" t="s">
        <v>1196</v>
      </c>
      <c r="U16" s="338" t="s">
        <v>1197</v>
      </c>
    </row>
    <row r="17" spans="2:16" ht="15">
      <c r="B17" s="338" t="s">
        <v>1228</v>
      </c>
      <c r="C17" s="338" t="s">
        <v>1181</v>
      </c>
      <c r="D17" s="338" t="s">
        <v>1182</v>
      </c>
      <c r="E17" s="338" t="s">
        <v>1183</v>
      </c>
      <c r="F17" s="338" t="s">
        <v>1184</v>
      </c>
      <c r="M17" s="339"/>
      <c r="O17" s="338" t="s">
        <v>1229</v>
      </c>
      <c r="P17" s="338" t="s">
        <v>1181</v>
      </c>
    </row>
    <row r="18" spans="2:17" ht="15">
      <c r="B18" s="338" t="s">
        <v>1230</v>
      </c>
      <c r="C18" s="338" t="s">
        <v>1181</v>
      </c>
      <c r="D18" s="338" t="s">
        <v>1182</v>
      </c>
      <c r="M18" s="339"/>
      <c r="O18" s="338" t="s">
        <v>1231</v>
      </c>
      <c r="P18" s="338" t="s">
        <v>1181</v>
      </c>
      <c r="Q18" s="338" t="s">
        <v>1182</v>
      </c>
    </row>
    <row r="19" spans="2:20" ht="15">
      <c r="B19" s="338" t="s">
        <v>1232</v>
      </c>
      <c r="C19" s="338" t="s">
        <v>1181</v>
      </c>
      <c r="D19" s="338" t="s">
        <v>1182</v>
      </c>
      <c r="E19" s="338" t="s">
        <v>1183</v>
      </c>
      <c r="F19" s="338" t="s">
        <v>1184</v>
      </c>
      <c r="G19" s="338" t="s">
        <v>1185</v>
      </c>
      <c r="M19" s="339"/>
      <c r="O19" s="338" t="s">
        <v>1233</v>
      </c>
      <c r="P19" s="338" t="s">
        <v>1181</v>
      </c>
      <c r="Q19" s="338" t="s">
        <v>1182</v>
      </c>
      <c r="R19" s="338" t="s">
        <v>1183</v>
      </c>
      <c r="S19" s="338" t="s">
        <v>1184</v>
      </c>
      <c r="T19" s="338" t="s">
        <v>1185</v>
      </c>
    </row>
    <row r="20" spans="2:25" ht="15">
      <c r="B20" s="338" t="s">
        <v>1234</v>
      </c>
      <c r="C20" s="338" t="s">
        <v>1181</v>
      </c>
      <c r="D20" s="338" t="s">
        <v>1182</v>
      </c>
      <c r="M20" s="339"/>
      <c r="O20" s="338" t="s">
        <v>1235</v>
      </c>
      <c r="P20" s="338" t="s">
        <v>1181</v>
      </c>
      <c r="Q20" s="338" t="s">
        <v>1182</v>
      </c>
      <c r="R20" s="338" t="s">
        <v>1183</v>
      </c>
      <c r="S20" s="338" t="s">
        <v>1184</v>
      </c>
      <c r="T20" s="338" t="s">
        <v>1185</v>
      </c>
      <c r="U20" s="338" t="s">
        <v>1186</v>
      </c>
      <c r="V20" s="338" t="s">
        <v>1187</v>
      </c>
      <c r="W20" s="338" t="s">
        <v>1188</v>
      </c>
      <c r="X20" s="338" t="s">
        <v>1189</v>
      </c>
      <c r="Y20" s="338" t="s">
        <v>1190</v>
      </c>
    </row>
    <row r="21" spans="2:25" ht="15">
      <c r="B21" s="338" t="s">
        <v>1236</v>
      </c>
      <c r="C21" s="338" t="s">
        <v>1181</v>
      </c>
      <c r="D21" s="338" t="s">
        <v>1182</v>
      </c>
      <c r="E21" s="338" t="s">
        <v>1183</v>
      </c>
      <c r="F21" s="338" t="s">
        <v>1184</v>
      </c>
      <c r="G21" s="338" t="s">
        <v>1185</v>
      </c>
      <c r="H21" s="338" t="s">
        <v>1186</v>
      </c>
      <c r="I21" s="338" t="s">
        <v>1187</v>
      </c>
      <c r="J21" s="338" t="s">
        <v>1188</v>
      </c>
      <c r="K21" s="338" t="s">
        <v>1189</v>
      </c>
      <c r="M21" s="339"/>
      <c r="P21" s="338" t="s">
        <v>1192</v>
      </c>
      <c r="Q21" s="338" t="s">
        <v>1193</v>
      </c>
      <c r="R21" s="338" t="s">
        <v>1194</v>
      </c>
      <c r="S21" s="338" t="s">
        <v>1195</v>
      </c>
      <c r="T21" s="338" t="s">
        <v>1196</v>
      </c>
      <c r="U21" s="338" t="s">
        <v>1197</v>
      </c>
      <c r="V21" s="338" t="s">
        <v>1198</v>
      </c>
      <c r="W21" s="338" t="s">
        <v>1199</v>
      </c>
      <c r="X21" s="338" t="s">
        <v>1200</v>
      </c>
      <c r="Y21" s="338" t="s">
        <v>1201</v>
      </c>
    </row>
    <row r="22" spans="2:16" ht="15">
      <c r="B22" s="338" t="s">
        <v>1237</v>
      </c>
      <c r="C22" s="338" t="s">
        <v>1181</v>
      </c>
      <c r="D22" s="338" t="s">
        <v>1182</v>
      </c>
      <c r="M22" s="339"/>
      <c r="P22" s="338" t="s">
        <v>1203</v>
      </c>
    </row>
    <row r="23" spans="2:19" ht="15">
      <c r="B23" s="338" t="s">
        <v>1238</v>
      </c>
      <c r="C23" s="338" t="s">
        <v>1181</v>
      </c>
      <c r="D23" s="338" t="s">
        <v>1182</v>
      </c>
      <c r="E23" s="338" t="s">
        <v>1183</v>
      </c>
      <c r="F23" s="338" t="s">
        <v>1184</v>
      </c>
      <c r="M23" s="339"/>
      <c r="O23" s="338" t="s">
        <v>1239</v>
      </c>
      <c r="P23" s="338" t="s">
        <v>1181</v>
      </c>
      <c r="Q23" s="338" t="s">
        <v>1182</v>
      </c>
      <c r="R23" s="338" t="s">
        <v>1183</v>
      </c>
      <c r="S23" s="338" t="s">
        <v>1184</v>
      </c>
    </row>
    <row r="24" spans="2:18" ht="15">
      <c r="B24" s="338" t="s">
        <v>1240</v>
      </c>
      <c r="C24" s="338" t="s">
        <v>1181</v>
      </c>
      <c r="M24" s="339"/>
      <c r="O24" s="338" t="s">
        <v>1241</v>
      </c>
      <c r="P24" s="338" t="s">
        <v>1181</v>
      </c>
      <c r="Q24" s="338" t="s">
        <v>1182</v>
      </c>
      <c r="R24" s="338" t="s">
        <v>1183</v>
      </c>
    </row>
    <row r="25" spans="2:17" ht="15">
      <c r="B25" s="338" t="s">
        <v>1242</v>
      </c>
      <c r="C25" s="338" t="s">
        <v>1181</v>
      </c>
      <c r="D25" s="338" t="s">
        <v>1182</v>
      </c>
      <c r="E25" s="338" t="s">
        <v>1183</v>
      </c>
      <c r="F25" s="338" t="s">
        <v>1184</v>
      </c>
      <c r="G25" s="338" t="s">
        <v>1185</v>
      </c>
      <c r="H25" s="338" t="s">
        <v>1186</v>
      </c>
      <c r="I25" s="338" t="s">
        <v>1187</v>
      </c>
      <c r="J25" s="338" t="s">
        <v>1188</v>
      </c>
      <c r="K25" s="338" t="s">
        <v>1189</v>
      </c>
      <c r="L25" s="338" t="s">
        <v>1190</v>
      </c>
      <c r="M25" s="339"/>
      <c r="O25" s="338" t="s">
        <v>1243</v>
      </c>
      <c r="P25" s="338" t="s">
        <v>1181</v>
      </c>
      <c r="Q25" s="338" t="s">
        <v>1182</v>
      </c>
    </row>
    <row r="26" spans="2:13" ht="15">
      <c r="B26" s="338" t="s">
        <v>1244</v>
      </c>
      <c r="C26" s="338" t="s">
        <v>1181</v>
      </c>
      <c r="M26" s="339"/>
    </row>
    <row r="29" spans="2:24" ht="15">
      <c r="B29" s="340" t="s">
        <v>1245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</row>
  </sheetData>
  <sheetProtection/>
  <mergeCells count="4">
    <mergeCell ref="B1:Y1"/>
    <mergeCell ref="B2:Y2"/>
    <mergeCell ref="B3:Y3"/>
    <mergeCell ref="B29:X29"/>
  </mergeCells>
  <hyperlinks>
    <hyperlink ref="B5" location="'10m Air Pistol 1'!A2" tooltip="10m Air Pistol" display="10m Air Pistol"/>
    <hyperlink ref="C5" location="'10m Air Pistol 1'!$B$3" tooltip="10m Air Pistol Division 1" display="D1"/>
    <hyperlink ref="D5" location="'10m Air Pistol 1'!$J$3" tooltip="10m Air Pistol Division 2" display="D2"/>
    <hyperlink ref="E5" location="'10m Air Pistol 1'!$B$15" tooltip="10m Air Pistol Division 3" display="D3"/>
    <hyperlink ref="F5" location="'10m Air Pistol 1'!$J$15" tooltip="10m Air Pistol Division 4" display="D4"/>
    <hyperlink ref="G5" location="'10m Air Pistol 1'!$B$27" tooltip="10m Air Pistol Division 5" display="D5"/>
    <hyperlink ref="H5" location="'10m Air Pistol 1'!$J$27" tooltip="10m Air Pistol Division 6" display="D6"/>
    <hyperlink ref="I5" location="'10m Air Pistol 1'!$B$39" tooltip="10m Air Pistol Division 7" display="D7"/>
    <hyperlink ref="J5" location="'10m Air Pistol 1'!$J$39" tooltip="10m Air Pistol Division 8" display="D8"/>
    <hyperlink ref="K5" location="'10m Air Pistol 1'!$B$51" tooltip="10m Air Pistol Division 9" display="D9"/>
    <hyperlink ref="L5" location="'10m Air Pistol 1'!$J$51" tooltip="10m Air Pistol Division 10" display="D10"/>
    <hyperlink ref="C6" location="'10m Air Pistol 2'!$B$3" tooltip="10m Air Pistol Division 11" display="D11"/>
    <hyperlink ref="D6" location="'10m Air Pistol 2'!$J$3" tooltip="10m Air Pistol Division 12" display="D12"/>
    <hyperlink ref="E6" location="'10m Air Pistol 2'!$B$15" tooltip="10m Air Pistol Division 13" display="D13"/>
    <hyperlink ref="F6" location="'10m Air Pistol 2'!$J$15" tooltip="10m Air Pistol Division 14" display="D14"/>
    <hyperlink ref="G6" location="'10m Air Pistol 2'!$B$27" tooltip="10m Air Pistol Division 15" display="D15"/>
    <hyperlink ref="H6" location="'10m Air Pistol 2'!$J$27" tooltip="10m Air Pistol Division 16" display="D16"/>
    <hyperlink ref="I6" location="'10m Air Pistol 2'!$B$39" tooltip="10m Air Pistol Division 17" display="D17"/>
    <hyperlink ref="J6" location="'10m Air Pistol 2'!$J$39" tooltip="10m Air Pistol Division 18" display="D18"/>
    <hyperlink ref="K6" location="'10m Air Pistol 2'!$B$51" tooltip="10m Air Pistol Division 19" display="D19"/>
    <hyperlink ref="L6" location="'10m Air Pistol 2'!$J$51" tooltip="10m Air Pistol Division 20" display="D20"/>
    <hyperlink ref="C7" location="'10m Air Pistol 3'!$B$3" tooltip="10m Air Pistol Division 21" display="D21"/>
    <hyperlink ref="B8" location="'10m Air Pistol Jun'!A2" tooltip="10m Air Pistol Jun" display="10m Air Pistol Jun"/>
    <hyperlink ref="C8" location="'10m Air Pistol Jun'!$B$3" tooltip="10m Air Pistol Jun Division 1" display="D1"/>
    <hyperlink ref="B9" location="'10m Air Pistol Sen'!A2" tooltip="10m Air Pistol Sen" display="10m Air Pistol Sen"/>
    <hyperlink ref="C9" location="'10m Air Pistol Sen'!$B$3" tooltip="10m Air Pistol Sen Division 1" display="D1"/>
    <hyperlink ref="D9" location="'10m Air Pistol Sen'!$J$3" tooltip="10m Air Pistol Sen Division 2" display="D2"/>
    <hyperlink ref="E9" location="'10m Air Pistol Sen'!$B$15" tooltip="10m Air Pistol Sen Division 3" display="D3"/>
    <hyperlink ref="F9" location="'10m Air Pistol Sen'!$J$15" tooltip="10m Air Pistol Sen Division 4" display="D4"/>
    <hyperlink ref="G9" location="'10m Air Pistol Sen'!$B$27" tooltip="10m Air Pistol Sen Division 5" display="D5"/>
    <hyperlink ref="H9" location="'10m Air Pistol Sen'!$J$27" tooltip="10m Air Pistol Sen Division 6" display="D6"/>
    <hyperlink ref="B10" location="'10m Air Pistol Team 1'!A2" tooltip="10m Air Pistol Team" display="10m Air Pistol Team"/>
    <hyperlink ref="C10" location="'10m Air Pistol Team 1'!$A$3" tooltip="10m Air Pistol Team Division 1" display="D1"/>
    <hyperlink ref="D10" location="'10m Air Pistol Team 1'!$A$29" tooltip="10m Air Pistol Team Division 2" display="D2"/>
    <hyperlink ref="E10" location="'10m Air Pistol Team 2'!$A$3" tooltip="10m Air Pistol Team Division 3" display="D3"/>
    <hyperlink ref="F10" location="'10m Air Pistol Team 2'!$A$29" tooltip="10m Air Pistol Team Division 4" display="D4"/>
    <hyperlink ref="B11" location="'10m Air Pistol (Supp rest)'!A2" tooltip="10m Air Pistol (Supp rest)" display="10m Air Pistol (Supp rest)"/>
    <hyperlink ref="C11" location="'10m Air Pistol (Supp rest)'!$B$3" tooltip="10m Air Pistol (Supp rest) Division 1" display="D1"/>
    <hyperlink ref="D11" location="'10m Air Pistol (Supp rest)'!$B$13" tooltip="10m Air Pistol (Supp rest) Division 2" display="D2"/>
    <hyperlink ref="E11" location="'10m Air Pistol (Supp rest)'!$B$23" tooltip="10m Air Pistol (Supp rest) Division 3" display="D3"/>
    <hyperlink ref="B12" location="'10m Air Rifle'!A2" tooltip="10m Air Rifle" display="10m Air Rifle"/>
    <hyperlink ref="C12" location="'10m Air Rifle'!$B$3" tooltip="10m Air Rifle Division 1" display="D1"/>
    <hyperlink ref="D12" location="'10m Air Rifle'!$J$3" tooltip="10m Air Rifle Division 2" display="D2"/>
    <hyperlink ref="E12" location="'10m Air Rifle'!$B$15" tooltip="10m Air Rifle Division 3" display="D3"/>
    <hyperlink ref="F12" location="'10m Air Rifle'!$J$15" tooltip="10m Air Rifle Division 4" display="D4"/>
    <hyperlink ref="G12" location="'10m Air Rifle'!$B$27" tooltip="10m Air Rifle Division 5" display="D5"/>
    <hyperlink ref="H12" location="'10m Air Rifle'!$J$27" tooltip="10m Air Rifle Division 6" display="D6"/>
    <hyperlink ref="B13" location="'10m Air Rifle Jun'!A2" tooltip="10m Air Rifle Jun" display="10m Air Rifle Jun"/>
    <hyperlink ref="C13" location="'10m Air Rifle Jun'!$B$3" tooltip="10m Air Rifle Jun Division 1" display="D1"/>
    <hyperlink ref="B14" location="'10m Air Rifle Sen'!A2" tooltip="10m Air Rifle Sen" display="10m Air Rifle Sen"/>
    <hyperlink ref="C14" location="'10m Air Rifle Sen'!$B$3" tooltip="10m Air Rifle Sen Division 1" display="D1"/>
    <hyperlink ref="D14" location="'10m Air Rifle Sen'!$B$12" tooltip="10m Air Rifle Sen Division 2" display="D2"/>
    <hyperlink ref="B15" location="'10m Air Rifle Team'!A2" tooltip="10m Air Rifle Team" display="10m Air Rifle Team"/>
    <hyperlink ref="C15" location="'10m Air Rifle Team'!$A$3" tooltip="10m Air Rifle Team Division 1" display="D1"/>
    <hyperlink ref="B16" location="'10m Air Rifle (Supp rest)'!A2" tooltip="10m Air Rifle (Supp rest)" display="10m Air Rifle (Supp rest)"/>
    <hyperlink ref="C16" location="'10m Air Rifle (Supp rest)'!$B$3" tooltip="10m Air Rifle (Supp rest) Division 1" display="D1"/>
    <hyperlink ref="B17" location="'20Yd Pistol'!A2" tooltip="20Yd Pistol" display="20Yd Pistol"/>
    <hyperlink ref="C17" location="'20Yd Pistol'!$B$3" tooltip="20Yd Pistol Division 1" display="D1"/>
    <hyperlink ref="D17" location="'20Yd Pistol'!$B$14" tooltip="20Yd Pistol Division 2" display="D2"/>
    <hyperlink ref="E17" location="'20Yd Pistol'!$B$25" tooltip="20Yd Pistol Division 3" display="D3"/>
    <hyperlink ref="F17" location="'20Yd Pistol'!$B$36" tooltip="20Yd Pistol Division 4" display="D4"/>
    <hyperlink ref="B18" location="'6Yd Air Pistol'!A2" tooltip="6Yd Air Pistol" display="6Yd Air Pistol"/>
    <hyperlink ref="C18" location="'6Yd Air Pistol'!$B$3" tooltip="6Yd Air Pistol Division 1" display="D1"/>
    <hyperlink ref="D18" location="'6Yd Air Pistol'!$B$13" tooltip="6Yd Air Pistol Division 2" display="D2"/>
    <hyperlink ref="B19" location="'Gallery Rifle Any'!A2" tooltip="Gallery Rifle Any" display="Gallery Rifle Any"/>
    <hyperlink ref="C19" location="'Gallery Rifle Any'!$B$3" tooltip="Gallery Rifle Any Division 1" display="D1"/>
    <hyperlink ref="D19" location="'Gallery Rifle Any'!$B$15" tooltip="Gallery Rifle Any Division 2" display="D2"/>
    <hyperlink ref="E19" location="'Gallery Rifle Any'!$B$27" tooltip="Gallery Rifle Any Division 3" display="D3"/>
    <hyperlink ref="F19" location="'Gallery Rifle Any'!$B$39" tooltip="Gallery Rifle Any Division 4" display="D4"/>
    <hyperlink ref="G19" location="'Gallery Rifle Any'!$B$50" tooltip="Gallery Rifle Any Division 5" display="D5"/>
    <hyperlink ref="B20" location="'Gallery Rifle Any Sen'!A2" tooltip="Gallery Rifle Any Sen" display="Gallery Rifle Any Sen"/>
    <hyperlink ref="C20" location="'Gallery Rifle Any Sen'!$B$3" tooltip="Gallery Rifle Any Sen Division 1" display="D1"/>
    <hyperlink ref="D20" location="'Gallery Rifle Any Sen'!$B$12" tooltip="Gallery Rifle Any Sen Division 2" display="D2"/>
    <hyperlink ref="B21" location="'Gallery Rifle Iron'!A2" tooltip="Gallery Rifle Iron" display="Gallery Rifle Iron"/>
    <hyperlink ref="C21" location="'Gallery Rifle Iron'!$B$3" tooltip="Gallery Rifle Iron Division 1" display="D1"/>
    <hyperlink ref="D21" location="'Gallery Rifle Iron'!$L$3" tooltip="Gallery Rifle Iron Division 2" display="D2"/>
    <hyperlink ref="E21" location="'Gallery Rifle Iron'!$B$15" tooltip="Gallery Rifle Iron Division 3" display="D3"/>
    <hyperlink ref="F21" location="'Gallery Rifle Iron'!$L$15" tooltip="Gallery Rifle Iron Division 4" display="D4"/>
    <hyperlink ref="G21" location="'Gallery Rifle Iron'!$B$27" tooltip="Gallery Rifle Iron Division 5" display="D5"/>
    <hyperlink ref="H21" location="'Gallery Rifle Iron'!$L$27" tooltip="Gallery Rifle Iron Division 6" display="D6"/>
    <hyperlink ref="I21" location="'Gallery Rifle Iron'!$B$39" tooltip="Gallery Rifle Iron Division 7" display="D7"/>
    <hyperlink ref="J21" location="'Gallery Rifle Iron'!$L$39" tooltip="Gallery Rifle Iron Division 8" display="D8"/>
    <hyperlink ref="K21" location="'Gallery Rifle Iron'!$B$49" tooltip="Gallery Rifle Iron Division 9" display="D9"/>
    <hyperlink ref="B22" location="'Gallery Rifle Iron Sen'!A2" tooltip="Gallery Rifle Iron Sen" display="Gallery Rifle Iron Sen"/>
    <hyperlink ref="C22" location="'Gallery Rifle Iron Sen'!$B$3" tooltip="Gallery Rifle Iron Sen Division 1" display="D1"/>
    <hyperlink ref="D22" location="'Gallery Rifle Iron Sen'!$B$12" tooltip="Gallery Rifle Iron Sen Division 2" display="D2"/>
    <hyperlink ref="B23" location="'Long Barrelled Pistol'!A2" tooltip="Long Barrelled Pistol" display="Long Barrelled Pistol"/>
    <hyperlink ref="C23" location="'Long Barrelled Pistol'!$B$3" tooltip="Long Barrelled Pistol Division 1" display="D1"/>
    <hyperlink ref="D23" location="'Long Barrelled Pistol'!$B$15" tooltip="Long Barrelled Pistol Division 2" display="D2"/>
    <hyperlink ref="E23" location="'Long Barrelled Pistol'!$B$27" tooltip="Long Barrelled Pistol Division 3" display="D3"/>
    <hyperlink ref="F23" location="'Long Barrelled Pistol'!$B$38" tooltip="Long Barrelled Pistol Division 4" display="D4"/>
    <hyperlink ref="B24" location="'Long Barrelled Pistol Sen'!A2" tooltip="Long Barrelled Pistol Sen" display="Long Barrelled Pistol Sen"/>
    <hyperlink ref="C24" location="'Long Barrelled Pistol Sen'!$B$3" tooltip="Long Barrelled Pistol Sen Division 1" display="D1"/>
    <hyperlink ref="B25" location="'Long Range Bench'!A2" tooltip="Long Range Bench" display="Long Range Bench"/>
    <hyperlink ref="C25" location="'Long Range Bench'!$B$3" tooltip="Long Range Bench Division 1" display="D1"/>
    <hyperlink ref="D25" location="'Long Range Bench'!$L$3" tooltip="Long Range Bench Division 2" display="D2"/>
    <hyperlink ref="E25" location="'Long Range Bench'!$B$15" tooltip="Long Range Bench Division 3" display="D3"/>
    <hyperlink ref="F25" location="'Long Range Bench'!$L$15" tooltip="Long Range Bench Division 4" display="D4"/>
    <hyperlink ref="G25" location="'Long Range Bench'!$B$27" tooltip="Long Range Bench Division 5" display="D5"/>
    <hyperlink ref="H25" location="'Long Range Bench'!$L$27" tooltip="Long Range Bench Division 6" display="D6"/>
    <hyperlink ref="I25" location="'Long Range Bench'!$B$39" tooltip="Long Range Bench Division 7" display="D7"/>
    <hyperlink ref="J25" location="'Long Range Bench'!$L$39" tooltip="Long Range Bench Division 8" display="D8"/>
    <hyperlink ref="K25" location="'Long Range Bench'!$B$50" tooltip="Long Range Bench Division 9" display="D9"/>
    <hyperlink ref="L25" location="'Long Range Bench'!$L$50" tooltip="Long Range Bench Division 10" display="D10"/>
    <hyperlink ref="B26" location="'Long Range Bench Sen'!A2" tooltip="Long Range Bench Sen" display="Long Range Bench Sen"/>
    <hyperlink ref="C26" location="'Long Range Bench Sen'!$B$3" tooltip="Long Range Bench Sen Division 1" display="D1"/>
    <hyperlink ref="O5" location="'Muzzle-loading Pistol'!A2" tooltip="Muzzle-loading Pistol" display="Muzzle-loading Pistol"/>
    <hyperlink ref="P5" location="'Muzzle-loading Pistol'!$B$3" tooltip="Muzzle-loading Pistol Division 1" display="D1"/>
    <hyperlink ref="Q5" location="'Muzzle-loading Pistol'!$B$15" tooltip="Muzzle-loading Pistol Division 2" display="D2"/>
    <hyperlink ref="O6" location="'Muzzle-loading Pistol Sen'!A2" tooltip="Muzzle-loading Pistol Sen" display="Muzzle-loading Pistol Sen"/>
    <hyperlink ref="P6" location="'Muzzle-loading Pistol Sen'!$B$3" tooltip="Muzzle-loading Pistol Sen Division 1" display="D1"/>
    <hyperlink ref="O7" location="'Muzzle-loading Revolver'!A2" tooltip="Muzzle-loading Revolver" display="Muzzle-loading Revolver"/>
    <hyperlink ref="P7" location="'Muzzle-loading Revolver'!$B$3" tooltip="Muzzle-loading Revolver Division 1" display="D1"/>
    <hyperlink ref="Q7" location="'Muzzle-loading Revolver'!$B$15" tooltip="Muzzle-loading Revolver Division 2" display="D2"/>
    <hyperlink ref="O8" location="'Rapid Fire Air Pistol'!A2" tooltip="Rapid Fire Air Pistol" display="Rapid Fire Air Pistol"/>
    <hyperlink ref="P8" location="'Rapid Fire Air Pistol'!$B$3" tooltip="Rapid Fire Air Pistol Division 1" display="D1"/>
    <hyperlink ref="Q8" location="'Rapid Fire Air Pistol'!$B$12" tooltip="Rapid Fire Air Pistol Division 2" display="D2"/>
    <hyperlink ref="O9" location="'Rapid Fire Rifle'!A2" tooltip="Rapid Fire Rifle" display="Rapid Fire Rifle"/>
    <hyperlink ref="P9" location="'Rapid Fire Rifle'!$B$3" tooltip="Rapid Fire Rifle Division 1" display="D1"/>
    <hyperlink ref="Q9" location="'Rapid Fire Rifle'!$B$14" tooltip="Rapid Fire Rifle Division 2" display="D2"/>
    <hyperlink ref="R9" location="'Rapid Fire Rifle'!$B$25" tooltip="Rapid Fire Rifle Division 3" display="D3"/>
    <hyperlink ref="O10" location="'Short Range Bench 1'!A2" tooltip="Short Range Bench" display="Short Range Bench"/>
    <hyperlink ref="P10" location="'Short Range Bench 1'!$B$3" tooltip="Short Range Bench Division 1" display="D1"/>
    <hyperlink ref="Q10" location="'Short Range Bench 1'!$L$3" tooltip="Short Range Bench Division 2" display="D2"/>
    <hyperlink ref="R10" location="'Short Range Bench 1'!$B$15" tooltip="Short Range Bench Division 3" display="D3"/>
    <hyperlink ref="S10" location="'Short Range Bench 1'!$L$15" tooltip="Short Range Bench Division 4" display="D4"/>
    <hyperlink ref="T10" location="'Short Range Bench 1'!$B$27" tooltip="Short Range Bench Division 5" display="D5"/>
    <hyperlink ref="U10" location="'Short Range Bench 1'!$L$27" tooltip="Short Range Bench Division 6" display="D6"/>
    <hyperlink ref="V10" location="'Short Range Bench 1'!$B$39" tooltip="Short Range Bench Division 7" display="D7"/>
    <hyperlink ref="W10" location="'Short Range Bench 1'!$L$39" tooltip="Short Range Bench Division 8" display="D8"/>
    <hyperlink ref="X10" location="'Short Range Bench 1'!$B$51" tooltip="Short Range Bench Division 9" display="D9"/>
    <hyperlink ref="Y10" location="'Short Range Bench 1'!$L$51" tooltip="Short Range Bench Division 10" display="D10"/>
    <hyperlink ref="P11" location="'Short Range Bench 2'!$B$3" tooltip="Short Range Bench Division 11" display="D11"/>
    <hyperlink ref="Q11" location="'Short Range Bench 2'!$L$3" tooltip="Short Range Bench Division 12" display="D12"/>
    <hyperlink ref="R11" location="'Short Range Bench 2'!$B$15" tooltip="Short Range Bench Division 13" display="D13"/>
    <hyperlink ref="S11" location="'Short Range Bench 2'!$L$15" tooltip="Short Range Bench Division 14" display="D14"/>
    <hyperlink ref="T11" location="'Short Range Bench 2'!$B$27" tooltip="Short Range Bench Division 15" display="D15"/>
    <hyperlink ref="U11" location="'Short Range Bench 2'!$L$27" tooltip="Short Range Bench Division 16" display="D16"/>
    <hyperlink ref="V11" location="'Short Range Bench 2'!$B$39" tooltip="Short Range Bench Division 17" display="D17"/>
    <hyperlink ref="W11" location="'Short Range Bench 2'!$L$39" tooltip="Short Range Bench Division 18" display="D18"/>
    <hyperlink ref="X11" location="'Short Range Bench 2'!$B$51" tooltip="Short Range Bench Division 19" display="D19"/>
    <hyperlink ref="Y11" location="'Short Range Bench 2'!$L$51" tooltip="Short Range Bench Division 20" display="D20"/>
    <hyperlink ref="P12" location="'Short Range Bench 3'!$B$3" tooltip="Short Range Bench Division 21" display="D21"/>
    <hyperlink ref="Q12" location="'Short Range Bench 3'!$L$3" tooltip="Short Range Bench Division 22" display="D22"/>
    <hyperlink ref="R12" location="'Short Range Bench 3'!$B$15" tooltip="Short Range Bench Division 23" display="D23"/>
    <hyperlink ref="S12" location="'Short Range Bench 3'!$L$15" tooltip="Short Range Bench Division 24" display="D24"/>
    <hyperlink ref="T12" location="'Short Range Bench 3'!$B$27" tooltip="Short Range Bench Division 25" display="D25"/>
    <hyperlink ref="U12" location="'Short Range Bench 3'!$L$27" tooltip="Short Range Bench Division 26" display="D26"/>
    <hyperlink ref="V12" location="'Short Range Bench 3'!$B$39" tooltip="Short Range Bench Division 27" display="D27"/>
    <hyperlink ref="W12" location="'Short Range Bench 3'!$L$39" tooltip="Short Range Bench Division 28" display="D28"/>
    <hyperlink ref="X12" location="'Short Range Bench 3'!$B$50" tooltip="Short Range Bench Division 29" display="D29"/>
    <hyperlink ref="O13" location="'Short Range Bench Sen'!A2" tooltip="Short Range Bench Sen" display="Short Range Bench Sen"/>
    <hyperlink ref="P13" location="'Short Range Bench Sen'!$B$3" tooltip="Short Range Bench Sen Division 1" display="D1"/>
    <hyperlink ref="Q13" location="'Short Range Bench Sen'!$L$3" tooltip="Short Range Bench Sen Division 2" display="D2"/>
    <hyperlink ref="R13" location="'Short Range Bench Sen'!$B$14" tooltip="Short Range Bench Sen Division 3" display="D3"/>
    <hyperlink ref="S13" location="'Short Range Bench Sen'!$L$14" tooltip="Short Range Bench Sen Division 4" display="D4"/>
    <hyperlink ref="T13" location="'Short Range Bench Sen'!$B$25" tooltip="Short Range Bench Sen Division 5" display="D5"/>
    <hyperlink ref="U13" location="'Short Range Bench Sen'!$L$25" tooltip="Short Range Bench Sen Division 6" display="D6"/>
    <hyperlink ref="O14" location="'Short Range Bench Team 1'!A2" tooltip="Short Range Bench Team" display="Short Range Bench Team"/>
    <hyperlink ref="P14" location="'Short Range Bench Team 1'!$A$3" tooltip="Short Range Bench Team Division 1" display="D1"/>
    <hyperlink ref="Q14" location="'Short Range Bench Team 1'!$A$29" tooltip="Short Range Bench Team Division 2" display="D2"/>
    <hyperlink ref="R14" location="'Short Range Bench Team 2'!$A$3" tooltip="Short Range Bench Team Division 3" display="D3"/>
    <hyperlink ref="S14" location="'Short Range Bench Team 2'!$A$29" tooltip="Short Range Bench Team Division 4" display="D4"/>
    <hyperlink ref="T14" location="'Short Range Bench Team 3'!$A$3" tooltip="Short Range Bench Team Division 5" display="D5"/>
    <hyperlink ref="O15" location="'Short Range Rifle 1'!A2" tooltip="Short Range Rifle" display="Short Range Rifle"/>
    <hyperlink ref="P15" location="'Short Range Rifle 1'!$B$3" tooltip="Short Range Rifle Division 1" display="D1"/>
    <hyperlink ref="Q15" location="'Short Range Rifle 1'!$J$3" tooltip="Short Range Rifle Division 2" display="D2"/>
    <hyperlink ref="R15" location="'Short Range Rifle 1'!$B$15" tooltip="Short Range Rifle Division 3" display="D3"/>
    <hyperlink ref="S15" location="'Short Range Rifle 1'!$J$15" tooltip="Short Range Rifle Division 4" display="D4"/>
    <hyperlink ref="T15" location="'Short Range Rifle 1'!$B$27" tooltip="Short Range Rifle Division 5" display="D5"/>
    <hyperlink ref="U15" location="'Short Range Rifle 1'!$J$27" tooltip="Short Range Rifle Division 6" display="D6"/>
    <hyperlink ref="V15" location="'Short Range Rifle 1'!$B$39" tooltip="Short Range Rifle Division 7" display="D7"/>
    <hyperlink ref="W15" location="'Short Range Rifle 1'!$J$39" tooltip="Short Range Rifle Division 8" display="D8"/>
    <hyperlink ref="X15" location="'Short Range Rifle 1'!$B$51" tooltip="Short Range Rifle Division 9" display="D9"/>
    <hyperlink ref="Y15" location="'Short Range Rifle 1'!$J$51" tooltip="Short Range Rifle Division 10" display="D10"/>
    <hyperlink ref="P16" location="'Short Range Rifle 2'!$B$3" tooltip="Short Range Rifle Division 11" display="D11"/>
    <hyperlink ref="Q16" location="'Short Range Rifle 2'!$J$3" tooltip="Short Range Rifle Division 12" display="D12"/>
    <hyperlink ref="R16" location="'Short Range Rifle 2'!$B$15" tooltip="Short Range Rifle Division 13" display="D13"/>
    <hyperlink ref="S16" location="'Short Range Rifle 2'!$J$15" tooltip="Short Range Rifle Division 14" display="D14"/>
    <hyperlink ref="T16" location="'Short Range Rifle 2'!$B$26" tooltip="Short Range Rifle Division 15" display="D15"/>
    <hyperlink ref="U16" location="'Short Range Rifle 2'!$J$26" tooltip="Short Range Rifle Division 16" display="D16"/>
    <hyperlink ref="O17" location="'Short Range Rifle Jun'!A2" tooltip="Short Range Rifle Jun" display="Short Range Rifle Jun"/>
    <hyperlink ref="P17" location="'Short Range Rifle Jun'!$B$3" tooltip="Short Range Rifle Jun Division 1" display="D1"/>
    <hyperlink ref="O18" location="'Short Range Rifle Sen'!A2" tooltip="Short Range Rifle Sen" display="Short Range Rifle Sen"/>
    <hyperlink ref="P18" location="'Short Range Rifle Sen'!$B$3" tooltip="Short Range Rifle Sen Division 1" display="D1"/>
    <hyperlink ref="Q18" location="'Short Range Rifle Sen'!$B$14" tooltip="Short Range Rifle Sen Division 2" display="D2"/>
    <hyperlink ref="O19" location="'Short Range Rifle Team 1'!A2" tooltip="Short Range Rifle Team" display="Short Range Rifle Team"/>
    <hyperlink ref="P19" location="'Short Range Rifle Team 1'!$A$3" tooltip="Short Range Rifle Team Division 1" display="D1"/>
    <hyperlink ref="Q19" location="'Short Range Rifle Team 1'!$A$29" tooltip="Short Range Rifle Team Division 2" display="D2"/>
    <hyperlink ref="R19" location="'Short Range Rifle Team 2'!$A$3" tooltip="Short Range Rifle Team Division 3" display="D3"/>
    <hyperlink ref="S19" location="'Short Range Rifle Team 2'!$A$29" tooltip="Short Range Rifle Team Division 4" display="D4"/>
    <hyperlink ref="T19" location="'Short Range Rifle Team 3'!$A$3" tooltip="Short Range Rifle Team Division 5" display="D5"/>
    <hyperlink ref="O20" location="'Sport Rifle 1'!A2" tooltip="Sport Rifle" display="Sport Rifle"/>
    <hyperlink ref="P20" location="'Sport Rifle 1'!$B$3" tooltip="Sport Rifle Division 1" display="D1"/>
    <hyperlink ref="Q20" location="'Sport Rifle 1'!$J$3" tooltip="Sport Rifle Division 2" display="D2"/>
    <hyperlink ref="R20" location="'Sport Rifle 1'!$B$15" tooltip="Sport Rifle Division 3" display="D3"/>
    <hyperlink ref="S20" location="'Sport Rifle 1'!$J$15" tooltip="Sport Rifle Division 4" display="D4"/>
    <hyperlink ref="T20" location="'Sport Rifle 1'!$B$27" tooltip="Sport Rifle Division 5" display="D5"/>
    <hyperlink ref="U20" location="'Sport Rifle 1'!$J$27" tooltip="Sport Rifle Division 6" display="D6"/>
    <hyperlink ref="V20" location="'Sport Rifle 1'!$B$39" tooltip="Sport Rifle Division 7" display="D7"/>
    <hyperlink ref="W20" location="'Sport Rifle 1'!$J$39" tooltip="Sport Rifle Division 8" display="D8"/>
    <hyperlink ref="X20" location="'Sport Rifle 1'!$B$51" tooltip="Sport Rifle Division 9" display="D9"/>
    <hyperlink ref="Y20" location="'Sport Rifle 1'!$J$51" tooltip="Sport Rifle Division 10" display="D10"/>
    <hyperlink ref="P21" location="'Sport Rifle 2'!$B$3" tooltip="Sport Rifle Division 11" display="D11"/>
    <hyperlink ref="Q21" location="'Sport Rifle 2'!$J$3" tooltip="Sport Rifle Division 12" display="D12"/>
    <hyperlink ref="R21" location="'Sport Rifle 2'!$B$15" tooltip="Sport Rifle Division 13" display="D13"/>
    <hyperlink ref="S21" location="'Sport Rifle 2'!$J$15" tooltip="Sport Rifle Division 14" display="D14"/>
    <hyperlink ref="T21" location="'Sport Rifle 2'!$B$27" tooltip="Sport Rifle Division 15" display="D15"/>
    <hyperlink ref="U21" location="'Sport Rifle 2'!$J$27" tooltip="Sport Rifle Division 16" display="D16"/>
    <hyperlink ref="V21" location="'Sport Rifle 2'!$B$39" tooltip="Sport Rifle Division 17" display="D17"/>
    <hyperlink ref="W21" location="'Sport Rifle 2'!$J$39" tooltip="Sport Rifle Division 18" display="D18"/>
    <hyperlink ref="X21" location="'Sport Rifle 2'!$B$51" tooltip="Sport Rifle Division 19" display="D19"/>
    <hyperlink ref="Y21" location="'Sport Rifle 2'!$J$51" tooltip="Sport Rifle Division 20" display="D20"/>
    <hyperlink ref="P22" location="'Sport Rifle 3'!$B$3" tooltip="Sport Rifle Division 21" display="D21"/>
    <hyperlink ref="O23" location="'Sport Rifle Sen'!A2" tooltip="Sport Rifle Sen" display="Sport Rifle Sen"/>
    <hyperlink ref="P23" location="'Sport Rifle Sen'!$B$3" tooltip="Sport Rifle Sen Division 1" display="D1"/>
    <hyperlink ref="Q23" location="'Sport Rifle Sen'!$B$15" tooltip="Sport Rifle Sen Division 2" display="D2"/>
    <hyperlink ref="R23" location="'Sport Rifle Sen'!$B$27" tooltip="Sport Rifle Sen Division 3" display="D3"/>
    <hyperlink ref="S23" location="'Sport Rifle Sen'!$B$39" tooltip="Sport Rifle Sen Division 4" display="D4"/>
    <hyperlink ref="O24" location="'Sport Rifle Team 1'!A2" tooltip="Sport Rifle Team" display="Sport Rifle Team"/>
    <hyperlink ref="P24" location="'Sport Rifle Team 1'!$A$3" tooltip="Sport Rifle Team Division 1" display="D1"/>
    <hyperlink ref="Q24" location="'Sport Rifle Team 1'!$A$29" tooltip="Sport Rifle Team Division 2" display="D2"/>
    <hyperlink ref="R24" location="'Sport Rifle Team 2'!$A$3" tooltip="Sport Rifle Team Division 3" display="D3"/>
    <hyperlink ref="O25" location="'SR Standard Pistol'!A2" tooltip="SR Standard Pistol" display="SR Standard Pistol"/>
    <hyperlink ref="P25" location="'SR Standard Pistol'!$B$3" tooltip="SR Standard Pistol Division 1" display="D1"/>
    <hyperlink ref="Q25" location="'SR Standard Pistol'!$B$16" tooltip="SR Standard Pistol Division 2" display="D2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1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331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4"/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5</v>
      </c>
      <c r="B5" s="12" t="s">
        <v>37</v>
      </c>
      <c r="C5" s="12" t="s">
        <v>38</v>
      </c>
      <c r="D5" s="13">
        <v>193</v>
      </c>
      <c r="E5" s="13">
        <v>9</v>
      </c>
      <c r="F5" s="13">
        <v>1549</v>
      </c>
      <c r="G5" s="14">
        <v>69</v>
      </c>
      <c r="I5" s="11">
        <v>9</v>
      </c>
      <c r="J5" s="12" t="s">
        <v>332</v>
      </c>
      <c r="K5" s="12" t="s">
        <v>333</v>
      </c>
      <c r="L5" s="13">
        <v>168</v>
      </c>
      <c r="M5" s="13">
        <v>7</v>
      </c>
      <c r="N5" s="13">
        <v>1335</v>
      </c>
      <c r="O5" s="14">
        <v>53</v>
      </c>
    </row>
    <row r="6" spans="1:15" ht="15.75" customHeight="1">
      <c r="A6" s="15">
        <v>6</v>
      </c>
      <c r="B6" s="16" t="s">
        <v>334</v>
      </c>
      <c r="C6" s="16" t="s">
        <v>54</v>
      </c>
      <c r="D6" s="17">
        <v>191</v>
      </c>
      <c r="E6" s="18">
        <v>7</v>
      </c>
      <c r="F6" s="17">
        <v>1528</v>
      </c>
      <c r="G6" s="19">
        <v>62</v>
      </c>
      <c r="I6" s="15">
        <v>4</v>
      </c>
      <c r="J6" s="16" t="s">
        <v>335</v>
      </c>
      <c r="K6" s="16" t="s">
        <v>114</v>
      </c>
      <c r="L6" s="17">
        <v>172</v>
      </c>
      <c r="M6" s="18">
        <v>8</v>
      </c>
      <c r="N6" s="17">
        <v>1335</v>
      </c>
      <c r="O6" s="19">
        <v>52</v>
      </c>
    </row>
    <row r="7" spans="1:15" ht="15.75" customHeight="1">
      <c r="A7" s="15">
        <v>1</v>
      </c>
      <c r="B7" s="16" t="s">
        <v>27</v>
      </c>
      <c r="C7" s="16" t="s">
        <v>19</v>
      </c>
      <c r="D7" s="17">
        <v>192</v>
      </c>
      <c r="E7" s="18">
        <v>8</v>
      </c>
      <c r="F7" s="20">
        <v>1522</v>
      </c>
      <c r="G7" s="21">
        <v>59</v>
      </c>
      <c r="I7" s="15">
        <v>2</v>
      </c>
      <c r="J7" s="16" t="s">
        <v>336</v>
      </c>
      <c r="K7" s="16" t="s">
        <v>333</v>
      </c>
      <c r="L7" s="17">
        <v>173</v>
      </c>
      <c r="M7" s="18">
        <v>9</v>
      </c>
      <c r="N7" s="17">
        <v>1323</v>
      </c>
      <c r="O7" s="19">
        <v>52</v>
      </c>
    </row>
    <row r="8" spans="1:15" ht="15.75" customHeight="1">
      <c r="A8" s="15">
        <v>9</v>
      </c>
      <c r="B8" s="16" t="s">
        <v>337</v>
      </c>
      <c r="C8" s="16" t="s">
        <v>68</v>
      </c>
      <c r="D8" s="17">
        <v>188</v>
      </c>
      <c r="E8" s="18">
        <v>6</v>
      </c>
      <c r="F8" s="17">
        <v>1506</v>
      </c>
      <c r="G8" s="19">
        <v>55</v>
      </c>
      <c r="I8" s="15">
        <v>3</v>
      </c>
      <c r="J8" s="16" t="s">
        <v>338</v>
      </c>
      <c r="K8" s="16" t="s">
        <v>333</v>
      </c>
      <c r="L8" s="17">
        <v>166</v>
      </c>
      <c r="M8" s="18">
        <v>6</v>
      </c>
      <c r="N8" s="17">
        <v>1320</v>
      </c>
      <c r="O8" s="19">
        <v>48</v>
      </c>
    </row>
    <row r="9" spans="1:15" ht="15.75" customHeight="1">
      <c r="A9" s="15">
        <v>8</v>
      </c>
      <c r="B9" s="16" t="s">
        <v>339</v>
      </c>
      <c r="C9" s="16" t="s">
        <v>54</v>
      </c>
      <c r="D9" s="17">
        <v>187</v>
      </c>
      <c r="E9" s="18">
        <v>5</v>
      </c>
      <c r="F9" s="17">
        <v>1479</v>
      </c>
      <c r="G9" s="19">
        <v>41</v>
      </c>
      <c r="I9" s="15">
        <v>7</v>
      </c>
      <c r="J9" s="16" t="s">
        <v>232</v>
      </c>
      <c r="K9" s="16" t="s">
        <v>38</v>
      </c>
      <c r="L9" s="17">
        <v>160</v>
      </c>
      <c r="M9" s="18">
        <v>4</v>
      </c>
      <c r="N9" s="17">
        <v>1316</v>
      </c>
      <c r="O9" s="19">
        <v>46</v>
      </c>
    </row>
    <row r="10" spans="1:15" ht="15.75" customHeight="1">
      <c r="A10" s="15">
        <v>4</v>
      </c>
      <c r="B10" s="16" t="s">
        <v>51</v>
      </c>
      <c r="C10" s="16" t="s">
        <v>52</v>
      </c>
      <c r="D10" s="17">
        <v>184</v>
      </c>
      <c r="E10" s="18">
        <v>4</v>
      </c>
      <c r="F10" s="17">
        <v>1460</v>
      </c>
      <c r="G10" s="19">
        <v>34</v>
      </c>
      <c r="I10" s="15">
        <v>8</v>
      </c>
      <c r="J10" s="16" t="s">
        <v>340</v>
      </c>
      <c r="K10" s="16" t="s">
        <v>97</v>
      </c>
      <c r="L10" s="17">
        <v>156</v>
      </c>
      <c r="M10" s="18">
        <v>2</v>
      </c>
      <c r="N10" s="17">
        <v>1288</v>
      </c>
      <c r="O10" s="19">
        <v>36</v>
      </c>
    </row>
    <row r="11" spans="1:15" ht="15.75" customHeight="1">
      <c r="A11" s="15">
        <v>3</v>
      </c>
      <c r="B11" s="16" t="s">
        <v>341</v>
      </c>
      <c r="C11" s="16" t="s">
        <v>30</v>
      </c>
      <c r="D11" s="17">
        <v>179</v>
      </c>
      <c r="E11" s="18">
        <v>3</v>
      </c>
      <c r="F11" s="96">
        <v>1432</v>
      </c>
      <c r="G11" s="97">
        <v>25</v>
      </c>
      <c r="I11" s="15">
        <v>6</v>
      </c>
      <c r="J11" s="16" t="s">
        <v>183</v>
      </c>
      <c r="K11" s="16" t="s">
        <v>21</v>
      </c>
      <c r="L11" s="17">
        <v>157</v>
      </c>
      <c r="M11" s="18">
        <v>3</v>
      </c>
      <c r="N11" s="17">
        <v>1231</v>
      </c>
      <c r="O11" s="19">
        <v>30</v>
      </c>
    </row>
    <row r="12" spans="1:15" ht="15.75" customHeight="1">
      <c r="A12" s="15">
        <v>2</v>
      </c>
      <c r="B12" s="16" t="s">
        <v>342</v>
      </c>
      <c r="C12" s="16" t="s">
        <v>97</v>
      </c>
      <c r="D12" s="17">
        <v>178</v>
      </c>
      <c r="E12" s="18">
        <v>2</v>
      </c>
      <c r="F12" s="17">
        <v>1420</v>
      </c>
      <c r="G12" s="19">
        <v>21</v>
      </c>
      <c r="I12" s="15">
        <v>5</v>
      </c>
      <c r="J12" s="16" t="s">
        <v>343</v>
      </c>
      <c r="K12" s="16" t="s">
        <v>107</v>
      </c>
      <c r="L12" s="17">
        <v>166</v>
      </c>
      <c r="M12" s="18">
        <v>6</v>
      </c>
      <c r="N12" s="17">
        <v>1114</v>
      </c>
      <c r="O12" s="19">
        <v>27</v>
      </c>
    </row>
    <row r="13" spans="1:15" ht="15.75" customHeight="1">
      <c r="A13" s="23">
        <v>7</v>
      </c>
      <c r="B13" s="24" t="s">
        <v>344</v>
      </c>
      <c r="C13" s="24" t="s">
        <v>54</v>
      </c>
      <c r="D13" s="25" t="s">
        <v>32</v>
      </c>
      <c r="E13" s="26">
        <v>0</v>
      </c>
      <c r="F13" s="25">
        <v>991</v>
      </c>
      <c r="G13" s="27">
        <v>6</v>
      </c>
      <c r="I13" s="23">
        <v>1</v>
      </c>
      <c r="J13" s="24" t="s">
        <v>345</v>
      </c>
      <c r="K13" s="24" t="s">
        <v>38</v>
      </c>
      <c r="L13" s="25">
        <v>152</v>
      </c>
      <c r="M13" s="26">
        <v>1</v>
      </c>
      <c r="N13" s="28">
        <v>1234</v>
      </c>
      <c r="O13" s="29">
        <v>21</v>
      </c>
    </row>
    <row r="14" ht="15.75" customHeight="1"/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3</v>
      </c>
      <c r="B17" s="12" t="s">
        <v>346</v>
      </c>
      <c r="C17" s="12" t="s">
        <v>107</v>
      </c>
      <c r="D17" s="13">
        <v>171</v>
      </c>
      <c r="E17" s="13">
        <v>8</v>
      </c>
      <c r="F17" s="13">
        <v>1387</v>
      </c>
      <c r="G17" s="14">
        <v>68</v>
      </c>
      <c r="I17" s="11">
        <v>8</v>
      </c>
      <c r="J17" s="12" t="s">
        <v>347</v>
      </c>
      <c r="K17" s="12" t="s">
        <v>52</v>
      </c>
      <c r="L17" s="13">
        <v>169</v>
      </c>
      <c r="M17" s="13">
        <v>9</v>
      </c>
      <c r="N17" s="13">
        <v>1328</v>
      </c>
      <c r="O17" s="14">
        <v>72</v>
      </c>
    </row>
    <row r="18" spans="1:15" ht="15.75" customHeight="1">
      <c r="A18" s="15">
        <v>8</v>
      </c>
      <c r="B18" s="16" t="s">
        <v>348</v>
      </c>
      <c r="C18" s="16" t="s">
        <v>333</v>
      </c>
      <c r="D18" s="17">
        <v>176</v>
      </c>
      <c r="E18" s="18">
        <v>9</v>
      </c>
      <c r="F18" s="17">
        <v>1383</v>
      </c>
      <c r="G18" s="19">
        <v>64</v>
      </c>
      <c r="I18" s="15">
        <v>1</v>
      </c>
      <c r="J18" s="16" t="s">
        <v>224</v>
      </c>
      <c r="K18" s="16" t="s">
        <v>225</v>
      </c>
      <c r="L18" s="17">
        <v>152</v>
      </c>
      <c r="M18" s="18">
        <v>6</v>
      </c>
      <c r="N18" s="20">
        <v>1239</v>
      </c>
      <c r="O18" s="21">
        <v>57</v>
      </c>
    </row>
    <row r="19" spans="1:15" ht="15.75" customHeight="1">
      <c r="A19" s="15">
        <v>6</v>
      </c>
      <c r="B19" s="16" t="s">
        <v>349</v>
      </c>
      <c r="C19" s="16" t="s">
        <v>119</v>
      </c>
      <c r="D19" s="17">
        <v>170</v>
      </c>
      <c r="E19" s="18">
        <v>6</v>
      </c>
      <c r="F19" s="17">
        <v>1169</v>
      </c>
      <c r="G19" s="19">
        <v>49</v>
      </c>
      <c r="I19" s="15">
        <v>9</v>
      </c>
      <c r="J19" s="16" t="s">
        <v>350</v>
      </c>
      <c r="K19" s="16" t="s">
        <v>52</v>
      </c>
      <c r="L19" s="17">
        <v>154</v>
      </c>
      <c r="M19" s="18">
        <v>7</v>
      </c>
      <c r="N19" s="17">
        <v>1162</v>
      </c>
      <c r="O19" s="19">
        <v>41</v>
      </c>
    </row>
    <row r="20" spans="1:15" ht="15.75" customHeight="1">
      <c r="A20" s="15">
        <v>1</v>
      </c>
      <c r="B20" s="16" t="s">
        <v>351</v>
      </c>
      <c r="C20" s="16" t="s">
        <v>68</v>
      </c>
      <c r="D20" s="17">
        <v>165</v>
      </c>
      <c r="E20" s="18">
        <v>5</v>
      </c>
      <c r="F20" s="20">
        <v>1298</v>
      </c>
      <c r="G20" s="21">
        <v>43</v>
      </c>
      <c r="I20" s="15">
        <v>5</v>
      </c>
      <c r="J20" s="16" t="s">
        <v>352</v>
      </c>
      <c r="K20" s="16" t="s">
        <v>19</v>
      </c>
      <c r="L20" s="17">
        <v>143</v>
      </c>
      <c r="M20" s="18">
        <v>2</v>
      </c>
      <c r="N20" s="17">
        <v>1176</v>
      </c>
      <c r="O20" s="19">
        <v>40</v>
      </c>
    </row>
    <row r="21" spans="1:15" ht="15.75" customHeight="1">
      <c r="A21" s="15">
        <v>7</v>
      </c>
      <c r="B21" s="16" t="s">
        <v>353</v>
      </c>
      <c r="C21" s="16" t="s">
        <v>11</v>
      </c>
      <c r="D21" s="17">
        <v>165</v>
      </c>
      <c r="E21" s="18">
        <v>5</v>
      </c>
      <c r="F21" s="17">
        <v>1301</v>
      </c>
      <c r="G21" s="19">
        <v>41</v>
      </c>
      <c r="I21" s="15">
        <v>2</v>
      </c>
      <c r="J21" s="16" t="s">
        <v>354</v>
      </c>
      <c r="K21" s="16" t="s">
        <v>333</v>
      </c>
      <c r="L21" s="17">
        <v>156</v>
      </c>
      <c r="M21" s="18">
        <v>8</v>
      </c>
      <c r="N21" s="17">
        <v>1175</v>
      </c>
      <c r="O21" s="19">
        <v>39</v>
      </c>
    </row>
    <row r="22" spans="1:15" ht="15.75" customHeight="1">
      <c r="A22" s="15">
        <v>9</v>
      </c>
      <c r="B22" s="16" t="s">
        <v>121</v>
      </c>
      <c r="C22" s="16" t="s">
        <v>88</v>
      </c>
      <c r="D22" s="17">
        <v>171</v>
      </c>
      <c r="E22" s="18">
        <v>8</v>
      </c>
      <c r="F22" s="17">
        <v>1273</v>
      </c>
      <c r="G22" s="19">
        <v>34</v>
      </c>
      <c r="I22" s="15">
        <v>4</v>
      </c>
      <c r="J22" s="16" t="s">
        <v>194</v>
      </c>
      <c r="K22" s="16" t="s">
        <v>168</v>
      </c>
      <c r="L22" s="17">
        <v>148</v>
      </c>
      <c r="M22" s="18">
        <v>4</v>
      </c>
      <c r="N22" s="17">
        <v>1168</v>
      </c>
      <c r="O22" s="19">
        <v>37</v>
      </c>
    </row>
    <row r="23" spans="1:15" ht="15.75" customHeight="1">
      <c r="A23" s="15">
        <v>5</v>
      </c>
      <c r="B23" s="16" t="s">
        <v>127</v>
      </c>
      <c r="C23" s="16" t="s">
        <v>119</v>
      </c>
      <c r="D23" s="17">
        <v>155</v>
      </c>
      <c r="E23" s="18">
        <v>3</v>
      </c>
      <c r="F23" s="17">
        <v>1117</v>
      </c>
      <c r="G23" s="19">
        <v>31</v>
      </c>
      <c r="I23" s="15">
        <v>7</v>
      </c>
      <c r="J23" s="16" t="s">
        <v>206</v>
      </c>
      <c r="K23" s="16" t="s">
        <v>191</v>
      </c>
      <c r="L23" s="17">
        <v>149</v>
      </c>
      <c r="M23" s="18">
        <v>5</v>
      </c>
      <c r="N23" s="17">
        <v>1160</v>
      </c>
      <c r="O23" s="19">
        <v>37</v>
      </c>
    </row>
    <row r="24" spans="1:15" ht="15.75" customHeight="1">
      <c r="A24" s="15">
        <v>4</v>
      </c>
      <c r="B24" s="16" t="s">
        <v>355</v>
      </c>
      <c r="C24" s="16" t="s">
        <v>19</v>
      </c>
      <c r="D24" s="17">
        <v>151</v>
      </c>
      <c r="E24" s="18">
        <v>2</v>
      </c>
      <c r="F24" s="17">
        <v>1213</v>
      </c>
      <c r="G24" s="19">
        <v>27</v>
      </c>
      <c r="I24" s="15">
        <v>6</v>
      </c>
      <c r="J24" s="16" t="s">
        <v>248</v>
      </c>
      <c r="K24" s="16" t="s">
        <v>11</v>
      </c>
      <c r="L24" s="17">
        <v>144</v>
      </c>
      <c r="M24" s="18">
        <v>3</v>
      </c>
      <c r="N24" s="17">
        <v>1076</v>
      </c>
      <c r="O24" s="19">
        <v>22</v>
      </c>
    </row>
    <row r="25" spans="1:15" ht="15.75" customHeight="1">
      <c r="A25" s="23">
        <v>2</v>
      </c>
      <c r="B25" s="24" t="s">
        <v>356</v>
      </c>
      <c r="C25" s="24" t="s">
        <v>119</v>
      </c>
      <c r="D25" s="25" t="s">
        <v>102</v>
      </c>
      <c r="E25" s="26">
        <v>0</v>
      </c>
      <c r="F25" s="25">
        <v>155</v>
      </c>
      <c r="G25" s="27">
        <v>4</v>
      </c>
      <c r="I25" s="23">
        <v>3</v>
      </c>
      <c r="J25" s="24" t="s">
        <v>210</v>
      </c>
      <c r="K25" s="24" t="s">
        <v>30</v>
      </c>
      <c r="L25" s="25">
        <v>130</v>
      </c>
      <c r="M25" s="26">
        <v>1</v>
      </c>
      <c r="N25" s="25">
        <v>1086</v>
      </c>
      <c r="O25" s="27">
        <v>18</v>
      </c>
    </row>
    <row r="26" ht="15.75" customHeight="1"/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357</v>
      </c>
      <c r="C29" s="12" t="s">
        <v>19</v>
      </c>
      <c r="D29" s="13">
        <v>166</v>
      </c>
      <c r="E29" s="13">
        <v>8</v>
      </c>
      <c r="F29" s="30">
        <v>1236</v>
      </c>
      <c r="G29" s="31">
        <v>55</v>
      </c>
      <c r="I29" s="11">
        <v>6</v>
      </c>
      <c r="J29" s="12" t="s">
        <v>226</v>
      </c>
      <c r="K29" s="12" t="s">
        <v>119</v>
      </c>
      <c r="L29" s="13">
        <v>151</v>
      </c>
      <c r="M29" s="13">
        <v>8</v>
      </c>
      <c r="N29" s="13">
        <v>1169</v>
      </c>
      <c r="O29" s="14">
        <v>61</v>
      </c>
    </row>
    <row r="30" spans="1:15" ht="15.75" customHeight="1">
      <c r="A30" s="15">
        <v>3</v>
      </c>
      <c r="B30" s="16" t="s">
        <v>358</v>
      </c>
      <c r="C30" s="16" t="s">
        <v>333</v>
      </c>
      <c r="D30" s="17">
        <v>140</v>
      </c>
      <c r="E30" s="18">
        <v>4</v>
      </c>
      <c r="F30" s="17">
        <v>1170</v>
      </c>
      <c r="G30" s="19">
        <v>44</v>
      </c>
      <c r="I30" s="15">
        <v>7</v>
      </c>
      <c r="J30" s="16" t="s">
        <v>359</v>
      </c>
      <c r="K30" s="16" t="s">
        <v>333</v>
      </c>
      <c r="L30" s="17">
        <v>138</v>
      </c>
      <c r="M30" s="18">
        <v>7</v>
      </c>
      <c r="N30" s="17">
        <v>1046</v>
      </c>
      <c r="O30" s="19">
        <v>49</v>
      </c>
    </row>
    <row r="31" spans="1:15" ht="15.75" customHeight="1">
      <c r="A31" s="15">
        <v>5</v>
      </c>
      <c r="B31" s="16" t="s">
        <v>360</v>
      </c>
      <c r="C31" s="16" t="s">
        <v>145</v>
      </c>
      <c r="D31" s="17">
        <v>150</v>
      </c>
      <c r="E31" s="18">
        <v>6</v>
      </c>
      <c r="F31" s="17">
        <v>1130</v>
      </c>
      <c r="G31" s="19">
        <v>42</v>
      </c>
      <c r="I31" s="15">
        <v>8</v>
      </c>
      <c r="J31" s="16" t="s">
        <v>361</v>
      </c>
      <c r="K31" s="16" t="s">
        <v>191</v>
      </c>
      <c r="L31" s="17">
        <v>124</v>
      </c>
      <c r="M31" s="18">
        <v>6</v>
      </c>
      <c r="N31" s="17">
        <v>1025</v>
      </c>
      <c r="O31" s="19">
        <v>48</v>
      </c>
    </row>
    <row r="32" spans="1:15" ht="15.75" customHeight="1">
      <c r="A32" s="15">
        <v>8</v>
      </c>
      <c r="B32" s="16" t="s">
        <v>362</v>
      </c>
      <c r="C32" s="16" t="s">
        <v>54</v>
      </c>
      <c r="D32" s="17">
        <v>140</v>
      </c>
      <c r="E32" s="18">
        <v>4</v>
      </c>
      <c r="F32" s="17">
        <v>1061</v>
      </c>
      <c r="G32" s="19">
        <v>41</v>
      </c>
      <c r="I32" s="15">
        <v>1</v>
      </c>
      <c r="J32" s="16" t="s">
        <v>363</v>
      </c>
      <c r="K32" s="16" t="s">
        <v>225</v>
      </c>
      <c r="L32" s="17">
        <v>115</v>
      </c>
      <c r="M32" s="18">
        <v>5</v>
      </c>
      <c r="N32" s="20">
        <v>957</v>
      </c>
      <c r="O32" s="21">
        <v>40</v>
      </c>
    </row>
    <row r="33" spans="1:15" ht="15.75" customHeight="1">
      <c r="A33" s="15">
        <v>6</v>
      </c>
      <c r="B33" s="16" t="s">
        <v>364</v>
      </c>
      <c r="C33" s="16" t="s">
        <v>168</v>
      </c>
      <c r="D33" s="17">
        <v>145</v>
      </c>
      <c r="E33" s="18">
        <v>5</v>
      </c>
      <c r="F33" s="17">
        <v>1122</v>
      </c>
      <c r="G33" s="19">
        <v>37</v>
      </c>
      <c r="I33" s="15">
        <v>5</v>
      </c>
      <c r="J33" s="16" t="s">
        <v>365</v>
      </c>
      <c r="K33" s="16" t="s">
        <v>52</v>
      </c>
      <c r="L33" s="17">
        <v>107</v>
      </c>
      <c r="M33" s="18">
        <v>4</v>
      </c>
      <c r="N33" s="17">
        <v>931</v>
      </c>
      <c r="O33" s="19">
        <v>37</v>
      </c>
    </row>
    <row r="34" spans="1:15" ht="15.75" customHeight="1">
      <c r="A34" s="15">
        <v>7</v>
      </c>
      <c r="B34" s="16" t="s">
        <v>274</v>
      </c>
      <c r="C34" s="16" t="s">
        <v>30</v>
      </c>
      <c r="D34" s="17">
        <v>161</v>
      </c>
      <c r="E34" s="18">
        <v>7</v>
      </c>
      <c r="F34" s="17">
        <v>1123</v>
      </c>
      <c r="G34" s="19">
        <v>36</v>
      </c>
      <c r="I34" s="15">
        <v>4</v>
      </c>
      <c r="J34" s="16" t="s">
        <v>366</v>
      </c>
      <c r="K34" s="16" t="s">
        <v>19</v>
      </c>
      <c r="L34" s="17">
        <v>90</v>
      </c>
      <c r="M34" s="18">
        <v>3</v>
      </c>
      <c r="N34" s="17">
        <v>758</v>
      </c>
      <c r="O34" s="19">
        <v>21</v>
      </c>
    </row>
    <row r="35" spans="1:15" ht="15.75" customHeight="1">
      <c r="A35" s="15">
        <v>4</v>
      </c>
      <c r="B35" s="16" t="s">
        <v>367</v>
      </c>
      <c r="C35" s="16" t="s">
        <v>19</v>
      </c>
      <c r="D35" s="17">
        <v>113</v>
      </c>
      <c r="E35" s="18">
        <v>2</v>
      </c>
      <c r="F35" s="17">
        <v>689</v>
      </c>
      <c r="G35" s="19">
        <v>13</v>
      </c>
      <c r="I35" s="15">
        <v>3</v>
      </c>
      <c r="J35" s="16" t="s">
        <v>368</v>
      </c>
      <c r="K35" s="16" t="s">
        <v>90</v>
      </c>
      <c r="L35" s="17" t="s">
        <v>32</v>
      </c>
      <c r="M35" s="18">
        <v>0</v>
      </c>
      <c r="N35" s="17">
        <v>547</v>
      </c>
      <c r="O35" s="19">
        <v>19</v>
      </c>
    </row>
    <row r="36" spans="1:15" ht="15.75" customHeight="1">
      <c r="A36" s="23">
        <v>2</v>
      </c>
      <c r="B36" s="24" t="s">
        <v>369</v>
      </c>
      <c r="C36" s="24" t="s">
        <v>90</v>
      </c>
      <c r="D36" s="25" t="s">
        <v>32</v>
      </c>
      <c r="E36" s="26">
        <v>0</v>
      </c>
      <c r="F36" s="25">
        <v>385</v>
      </c>
      <c r="G36" s="27">
        <v>13</v>
      </c>
      <c r="I36" s="23">
        <v>2</v>
      </c>
      <c r="J36" s="24" t="s">
        <v>370</v>
      </c>
      <c r="K36" s="24" t="s">
        <v>30</v>
      </c>
      <c r="L36" s="25" t="s">
        <v>102</v>
      </c>
      <c r="M36" s="26">
        <v>0</v>
      </c>
      <c r="N36" s="25">
        <v>0</v>
      </c>
      <c r="O36" s="27">
        <v>0</v>
      </c>
    </row>
    <row r="37" ht="15.75" customHeight="1"/>
    <row r="38" ht="15.75" customHeight="1">
      <c r="B38" s="4" t="s">
        <v>371</v>
      </c>
    </row>
    <row r="39" ht="15.75" customHeight="1">
      <c r="B39" s="22" t="s">
        <v>47</v>
      </c>
    </row>
    <row r="40" ht="15.75" customHeight="1">
      <c r="B40" s="4" t="s">
        <v>48</v>
      </c>
    </row>
    <row r="41" ht="15.75" customHeight="1">
      <c r="B41" s="4" t="s">
        <v>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17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372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4"/>
      <c r="I3" s="4"/>
      <c r="J3" s="4"/>
      <c r="K3" s="4"/>
      <c r="L3" s="4"/>
      <c r="M3" s="4"/>
      <c r="N3" s="4"/>
      <c r="O3" s="4"/>
      <c r="P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6</v>
      </c>
      <c r="B5" s="12" t="s">
        <v>373</v>
      </c>
      <c r="C5" s="12" t="s">
        <v>191</v>
      </c>
      <c r="D5" s="13">
        <v>185</v>
      </c>
      <c r="E5" s="13">
        <v>7</v>
      </c>
      <c r="F5" s="13">
        <v>1446</v>
      </c>
      <c r="G5" s="14">
        <v>53</v>
      </c>
      <c r="I5" s="4"/>
    </row>
    <row r="6" spans="1:9" ht="15.75" customHeight="1">
      <c r="A6" s="15">
        <v>2</v>
      </c>
      <c r="B6" s="16" t="s">
        <v>126</v>
      </c>
      <c r="C6" s="16" t="s">
        <v>114</v>
      </c>
      <c r="D6" s="17">
        <v>184</v>
      </c>
      <c r="E6" s="18">
        <v>6</v>
      </c>
      <c r="F6" s="17">
        <v>1437</v>
      </c>
      <c r="G6" s="19">
        <v>51</v>
      </c>
      <c r="I6" s="4"/>
    </row>
    <row r="7" spans="1:9" ht="15.75" customHeight="1">
      <c r="A7" s="15">
        <v>5</v>
      </c>
      <c r="B7" s="16" t="s">
        <v>148</v>
      </c>
      <c r="C7" s="16" t="s">
        <v>11</v>
      </c>
      <c r="D7" s="17">
        <v>180</v>
      </c>
      <c r="E7" s="18">
        <v>4</v>
      </c>
      <c r="F7" s="17">
        <v>1423</v>
      </c>
      <c r="G7" s="19">
        <v>45</v>
      </c>
      <c r="I7" s="4"/>
    </row>
    <row r="8" spans="1:9" ht="15.75" customHeight="1">
      <c r="A8" s="15">
        <v>1</v>
      </c>
      <c r="B8" s="16" t="s">
        <v>374</v>
      </c>
      <c r="C8" s="16" t="s">
        <v>114</v>
      </c>
      <c r="D8" s="17">
        <v>188</v>
      </c>
      <c r="E8" s="18">
        <v>8</v>
      </c>
      <c r="F8" s="20">
        <v>1382</v>
      </c>
      <c r="G8" s="21">
        <v>43</v>
      </c>
      <c r="I8" s="4"/>
    </row>
    <row r="9" spans="1:9" ht="15.75" customHeight="1">
      <c r="A9" s="15">
        <v>7</v>
      </c>
      <c r="B9" s="16" t="s">
        <v>375</v>
      </c>
      <c r="C9" s="16" t="s">
        <v>119</v>
      </c>
      <c r="D9" s="17">
        <v>182</v>
      </c>
      <c r="E9" s="18">
        <v>5</v>
      </c>
      <c r="F9" s="17">
        <v>1161</v>
      </c>
      <c r="G9" s="19">
        <v>30</v>
      </c>
      <c r="I9" s="4"/>
    </row>
    <row r="10" spans="1:9" ht="15.75" customHeight="1">
      <c r="A10" s="15">
        <v>8</v>
      </c>
      <c r="B10" s="16" t="s">
        <v>376</v>
      </c>
      <c r="C10" s="16" t="s">
        <v>114</v>
      </c>
      <c r="D10" s="17">
        <v>168</v>
      </c>
      <c r="E10" s="18">
        <v>3</v>
      </c>
      <c r="F10" s="17">
        <v>1322</v>
      </c>
      <c r="G10" s="19">
        <v>29</v>
      </c>
      <c r="I10" s="4"/>
    </row>
    <row r="11" spans="1:9" ht="15.75" customHeight="1">
      <c r="A11" s="15">
        <v>3</v>
      </c>
      <c r="B11" s="16" t="s">
        <v>198</v>
      </c>
      <c r="C11" s="16" t="s">
        <v>11</v>
      </c>
      <c r="D11" s="17">
        <v>164</v>
      </c>
      <c r="E11" s="18">
        <v>2</v>
      </c>
      <c r="F11" s="96">
        <v>1311</v>
      </c>
      <c r="G11" s="97">
        <v>26</v>
      </c>
      <c r="I11" s="4"/>
    </row>
    <row r="12" spans="1:9" ht="15.75" customHeight="1">
      <c r="A12" s="23">
        <v>4</v>
      </c>
      <c r="B12" s="24" t="s">
        <v>377</v>
      </c>
      <c r="C12" s="24" t="s">
        <v>19</v>
      </c>
      <c r="D12" s="25">
        <v>139</v>
      </c>
      <c r="E12" s="26">
        <v>1</v>
      </c>
      <c r="F12" s="25">
        <v>1168</v>
      </c>
      <c r="G12" s="27">
        <v>11</v>
      </c>
      <c r="I12" s="4"/>
    </row>
    <row r="13" ht="15.75" customHeight="1"/>
    <row r="14" ht="15.75" customHeight="1">
      <c r="B14" s="4" t="s">
        <v>371</v>
      </c>
    </row>
    <row r="15" ht="15.75" customHeight="1">
      <c r="B15" s="22" t="s">
        <v>47</v>
      </c>
    </row>
    <row r="16" ht="15.75" customHeight="1">
      <c r="B16" s="4" t="s">
        <v>48</v>
      </c>
    </row>
    <row r="17" ht="15.75" customHeight="1">
      <c r="B17" s="4" t="s">
        <v>49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331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2">
        <v>5</v>
      </c>
      <c r="B5" s="43" t="s">
        <v>339</v>
      </c>
      <c r="C5" s="43" t="s">
        <v>54</v>
      </c>
      <c r="D5" s="44">
        <v>187</v>
      </c>
      <c r="E5" s="45">
        <v>6</v>
      </c>
      <c r="F5" s="44">
        <v>1479</v>
      </c>
      <c r="G5" s="46">
        <v>48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2">
        <v>1</v>
      </c>
      <c r="B6" s="48" t="s">
        <v>357</v>
      </c>
      <c r="C6" s="48" t="s">
        <v>19</v>
      </c>
      <c r="D6" s="50">
        <v>166</v>
      </c>
      <c r="E6" s="50">
        <v>5</v>
      </c>
      <c r="F6" s="53">
        <v>1236</v>
      </c>
      <c r="G6" s="54">
        <v>29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2">
        <v>3</v>
      </c>
      <c r="B7" s="48" t="s">
        <v>344</v>
      </c>
      <c r="C7" s="48" t="s">
        <v>54</v>
      </c>
      <c r="D7" s="49" t="s">
        <v>32</v>
      </c>
      <c r="E7" s="50">
        <v>0</v>
      </c>
      <c r="F7" s="49">
        <v>991</v>
      </c>
      <c r="G7" s="51">
        <v>28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7">
        <v>2</v>
      </c>
      <c r="B8" s="48" t="s">
        <v>355</v>
      </c>
      <c r="C8" s="48" t="s">
        <v>19</v>
      </c>
      <c r="D8" s="49">
        <v>151</v>
      </c>
      <c r="E8" s="50">
        <v>4</v>
      </c>
      <c r="F8" s="49">
        <v>1213</v>
      </c>
      <c r="G8" s="51">
        <v>27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7">
        <v>6</v>
      </c>
      <c r="B9" s="48" t="s">
        <v>362</v>
      </c>
      <c r="C9" s="48" t="s">
        <v>54</v>
      </c>
      <c r="D9" s="49">
        <v>140</v>
      </c>
      <c r="E9" s="50">
        <v>3</v>
      </c>
      <c r="F9" s="49">
        <v>1061</v>
      </c>
      <c r="G9" s="51">
        <v>23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5">
        <v>4</v>
      </c>
      <c r="B10" s="56" t="s">
        <v>367</v>
      </c>
      <c r="C10" s="56" t="s">
        <v>19</v>
      </c>
      <c r="D10" s="57">
        <v>113</v>
      </c>
      <c r="E10" s="58">
        <v>2</v>
      </c>
      <c r="F10" s="57">
        <v>689</v>
      </c>
      <c r="G10" s="59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4" t="s">
        <v>295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22" t="s">
        <v>47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48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4" t="s">
        <v>49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331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0">
        <v>4</v>
      </c>
      <c r="B5" s="43" t="s">
        <v>37</v>
      </c>
      <c r="C5" s="43" t="s">
        <v>38</v>
      </c>
      <c r="D5" s="44">
        <v>193</v>
      </c>
      <c r="E5" s="45">
        <v>6</v>
      </c>
      <c r="F5" s="44">
        <v>1549</v>
      </c>
      <c r="G5" s="46">
        <v>48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7">
        <v>6</v>
      </c>
      <c r="B6" s="48" t="s">
        <v>337</v>
      </c>
      <c r="C6" s="48" t="s">
        <v>68</v>
      </c>
      <c r="D6" s="49">
        <v>188</v>
      </c>
      <c r="E6" s="50">
        <v>5</v>
      </c>
      <c r="F6" s="49">
        <v>1506</v>
      </c>
      <c r="G6" s="51">
        <v>43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7">
        <v>2</v>
      </c>
      <c r="B7" s="48" t="s">
        <v>346</v>
      </c>
      <c r="C7" s="48" t="s">
        <v>107</v>
      </c>
      <c r="D7" s="49">
        <v>171</v>
      </c>
      <c r="E7" s="50">
        <v>3</v>
      </c>
      <c r="F7" s="49">
        <v>1387</v>
      </c>
      <c r="G7" s="51">
        <v>28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2">
        <v>3</v>
      </c>
      <c r="B8" s="48" t="s">
        <v>335</v>
      </c>
      <c r="C8" s="48" t="s">
        <v>114</v>
      </c>
      <c r="D8" s="49">
        <v>172</v>
      </c>
      <c r="E8" s="50">
        <v>4</v>
      </c>
      <c r="F8" s="49">
        <v>1335</v>
      </c>
      <c r="G8" s="51">
        <v>25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2">
        <v>5</v>
      </c>
      <c r="B9" s="48" t="s">
        <v>127</v>
      </c>
      <c r="C9" s="48" t="s">
        <v>119</v>
      </c>
      <c r="D9" s="49">
        <v>155</v>
      </c>
      <c r="E9" s="50">
        <v>2</v>
      </c>
      <c r="F9" s="49">
        <v>1117</v>
      </c>
      <c r="G9" s="51">
        <v>15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61">
        <v>1</v>
      </c>
      <c r="B10" s="56" t="s">
        <v>345</v>
      </c>
      <c r="C10" s="56" t="s">
        <v>38</v>
      </c>
      <c r="D10" s="58">
        <v>152</v>
      </c>
      <c r="E10" s="58">
        <v>1</v>
      </c>
      <c r="F10" s="98">
        <v>1234</v>
      </c>
      <c r="G10" s="99">
        <v>12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10" t="s">
        <v>9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42">
        <v>3</v>
      </c>
      <c r="B14" s="43" t="s">
        <v>226</v>
      </c>
      <c r="C14" s="43" t="s">
        <v>119</v>
      </c>
      <c r="D14" s="44">
        <v>151</v>
      </c>
      <c r="E14" s="45">
        <v>5</v>
      </c>
      <c r="F14" s="44">
        <v>1169</v>
      </c>
      <c r="G14" s="46">
        <v>37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52">
        <v>1</v>
      </c>
      <c r="B15" s="48" t="s">
        <v>352</v>
      </c>
      <c r="C15" s="48" t="s">
        <v>19</v>
      </c>
      <c r="D15" s="50">
        <v>143</v>
      </c>
      <c r="E15" s="50">
        <v>2</v>
      </c>
      <c r="F15" s="53">
        <v>1176</v>
      </c>
      <c r="G15" s="54">
        <v>33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2">
        <v>5</v>
      </c>
      <c r="B16" s="48" t="s">
        <v>350</v>
      </c>
      <c r="C16" s="48" t="s">
        <v>52</v>
      </c>
      <c r="D16" s="49">
        <v>154</v>
      </c>
      <c r="E16" s="50">
        <v>6</v>
      </c>
      <c r="F16" s="49">
        <v>1162</v>
      </c>
      <c r="G16" s="51">
        <v>33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7">
        <v>4</v>
      </c>
      <c r="B17" s="48" t="s">
        <v>206</v>
      </c>
      <c r="C17" s="48" t="s">
        <v>191</v>
      </c>
      <c r="D17" s="49">
        <v>149</v>
      </c>
      <c r="E17" s="50">
        <v>4</v>
      </c>
      <c r="F17" s="49">
        <v>1160</v>
      </c>
      <c r="G17" s="51">
        <v>32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47">
        <v>2</v>
      </c>
      <c r="B18" s="48" t="s">
        <v>248</v>
      </c>
      <c r="C18" s="48" t="s">
        <v>11</v>
      </c>
      <c r="D18" s="49">
        <v>144</v>
      </c>
      <c r="E18" s="50">
        <v>3</v>
      </c>
      <c r="F18" s="49">
        <v>1076</v>
      </c>
      <c r="G18" s="51">
        <v>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5">
        <v>6</v>
      </c>
      <c r="B19" s="56" t="s">
        <v>361</v>
      </c>
      <c r="C19" s="56" t="s">
        <v>191</v>
      </c>
      <c r="D19" s="57">
        <v>124</v>
      </c>
      <c r="E19" s="58">
        <v>1</v>
      </c>
      <c r="F19" s="57">
        <v>1025</v>
      </c>
      <c r="G19" s="59">
        <v>15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4" t="s">
        <v>295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22" t="s">
        <v>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4" t="s">
        <v>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4" t="s">
        <v>49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28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378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3" t="s">
        <v>379</v>
      </c>
      <c r="B4" s="64"/>
      <c r="C4" s="65">
        <v>552</v>
      </c>
      <c r="D4" s="64"/>
      <c r="E4" s="66" t="s">
        <v>9</v>
      </c>
      <c r="F4" s="67">
        <f>SUM(F5:F7)</f>
        <v>378</v>
      </c>
      <c r="G4" s="68" t="s">
        <v>299</v>
      </c>
      <c r="H4" s="63" t="s">
        <v>380</v>
      </c>
      <c r="I4" s="64"/>
      <c r="J4" s="65">
        <v>479</v>
      </c>
      <c r="K4" s="64"/>
      <c r="L4" s="66" t="s">
        <v>9</v>
      </c>
      <c r="M4" s="67">
        <f>SUM(M5:M7)</f>
        <v>508</v>
      </c>
      <c r="N4"/>
    </row>
    <row r="5" spans="1:14" ht="15.75" customHeight="1">
      <c r="A5" s="69" t="s">
        <v>334</v>
      </c>
      <c r="B5" s="70">
        <v>47</v>
      </c>
      <c r="C5" s="70">
        <v>48</v>
      </c>
      <c r="D5" s="70">
        <v>47</v>
      </c>
      <c r="E5" s="70">
        <v>49</v>
      </c>
      <c r="F5" s="71">
        <f>SUM(B5:E5)</f>
        <v>191</v>
      </c>
      <c r="G5"/>
      <c r="H5" s="69" t="s">
        <v>27</v>
      </c>
      <c r="I5" s="70">
        <v>48</v>
      </c>
      <c r="J5" s="70">
        <v>48</v>
      </c>
      <c r="K5" s="70">
        <v>49</v>
      </c>
      <c r="L5" s="70">
        <v>46</v>
      </c>
      <c r="M5" s="71">
        <f>SUM(I5:L5)</f>
        <v>191</v>
      </c>
      <c r="N5"/>
    </row>
    <row r="6" spans="1:14" ht="15.75" customHeight="1">
      <c r="A6" s="72" t="s">
        <v>344</v>
      </c>
      <c r="B6" s="73" t="s">
        <v>32</v>
      </c>
      <c r="C6" s="73"/>
      <c r="D6" s="73"/>
      <c r="E6" s="73"/>
      <c r="F6" s="19">
        <f>SUM(B6:E6)</f>
        <v>0</v>
      </c>
      <c r="G6"/>
      <c r="H6" s="72" t="s">
        <v>355</v>
      </c>
      <c r="I6" s="73">
        <v>45</v>
      </c>
      <c r="J6" s="73">
        <v>38</v>
      </c>
      <c r="K6" s="73">
        <v>41</v>
      </c>
      <c r="L6" s="73">
        <v>35</v>
      </c>
      <c r="M6" s="19">
        <f>SUM(I6:L6)</f>
        <v>159</v>
      </c>
      <c r="N6"/>
    </row>
    <row r="7" spans="1:14" ht="15.75" customHeight="1">
      <c r="A7" s="77" t="s">
        <v>339</v>
      </c>
      <c r="B7" s="75">
        <v>47</v>
      </c>
      <c r="C7" s="75">
        <v>47</v>
      </c>
      <c r="D7" s="75">
        <v>47</v>
      </c>
      <c r="E7" s="75">
        <v>46</v>
      </c>
      <c r="F7" s="76">
        <f>SUM(B7:E7)</f>
        <v>187</v>
      </c>
      <c r="G7"/>
      <c r="H7" s="77" t="s">
        <v>352</v>
      </c>
      <c r="I7" s="75">
        <v>37</v>
      </c>
      <c r="J7" s="75">
        <v>44</v>
      </c>
      <c r="K7" s="75">
        <v>38</v>
      </c>
      <c r="L7" s="75">
        <v>39</v>
      </c>
      <c r="M7" s="76">
        <f>SUM(I7:L7)</f>
        <v>158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8"/>
    </row>
    <row r="9" spans="1:14" ht="15.75" customHeight="1">
      <c r="A9" s="63" t="s">
        <v>381</v>
      </c>
      <c r="B9" s="64"/>
      <c r="C9" s="65">
        <v>458</v>
      </c>
      <c r="D9" s="64"/>
      <c r="E9" s="66" t="s">
        <v>9</v>
      </c>
      <c r="F9" s="67">
        <f>SUM(F10:F12)</f>
        <v>460</v>
      </c>
      <c r="G9" s="68" t="s">
        <v>299</v>
      </c>
      <c r="H9" s="63" t="s">
        <v>382</v>
      </c>
      <c r="I9" s="64"/>
      <c r="J9" s="65">
        <v>525</v>
      </c>
      <c r="K9" s="64"/>
      <c r="L9" s="66" t="s">
        <v>9</v>
      </c>
      <c r="M9" s="67">
        <f>SUM(M10:M12)</f>
        <v>533</v>
      </c>
      <c r="N9"/>
    </row>
    <row r="10" spans="1:32" ht="15.75" customHeight="1">
      <c r="A10" s="69" t="s">
        <v>356</v>
      </c>
      <c r="B10" s="70">
        <v>38</v>
      </c>
      <c r="C10" s="70">
        <v>42</v>
      </c>
      <c r="D10" s="70">
        <v>41</v>
      </c>
      <c r="E10" s="70">
        <v>34</v>
      </c>
      <c r="F10" s="71">
        <f>SUM(B10:E10)</f>
        <v>155</v>
      </c>
      <c r="G10"/>
      <c r="H10" s="69" t="s">
        <v>383</v>
      </c>
      <c r="I10" s="70">
        <v>47</v>
      </c>
      <c r="J10" s="70">
        <v>46</v>
      </c>
      <c r="K10" s="70">
        <v>43</v>
      </c>
      <c r="L10" s="70">
        <v>44</v>
      </c>
      <c r="M10" s="71">
        <f>SUM(I10:L10)</f>
        <v>180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72" t="s">
        <v>349</v>
      </c>
      <c r="B11" s="73">
        <v>40</v>
      </c>
      <c r="C11" s="73">
        <v>44</v>
      </c>
      <c r="D11" s="73">
        <v>46</v>
      </c>
      <c r="E11" s="73">
        <v>41</v>
      </c>
      <c r="F11" s="19">
        <f>SUM(B11:E11)</f>
        <v>171</v>
      </c>
      <c r="G11"/>
      <c r="H11" s="72" t="s">
        <v>351</v>
      </c>
      <c r="I11" s="73">
        <v>40</v>
      </c>
      <c r="J11" s="73">
        <v>45</v>
      </c>
      <c r="K11" s="73">
        <v>40</v>
      </c>
      <c r="L11" s="73">
        <v>40</v>
      </c>
      <c r="M11" s="19">
        <f>SUM(I11:L11)</f>
        <v>165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77" t="s">
        <v>226</v>
      </c>
      <c r="B12" s="75">
        <v>26</v>
      </c>
      <c r="C12" s="75">
        <v>33</v>
      </c>
      <c r="D12" s="75">
        <v>39</v>
      </c>
      <c r="E12" s="75">
        <v>36</v>
      </c>
      <c r="F12" s="76">
        <f>SUM(B12:E12)</f>
        <v>134</v>
      </c>
      <c r="G12"/>
      <c r="H12" s="77" t="s">
        <v>337</v>
      </c>
      <c r="I12" s="75">
        <v>47</v>
      </c>
      <c r="J12" s="75">
        <v>50</v>
      </c>
      <c r="K12" s="75">
        <v>45</v>
      </c>
      <c r="L12" s="75">
        <v>46</v>
      </c>
      <c r="M12" s="76">
        <f>SUM(I12:L12)</f>
        <v>188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3" t="s">
        <v>384</v>
      </c>
      <c r="B14" s="64"/>
      <c r="C14" s="65">
        <v>477</v>
      </c>
      <c r="D14" s="64"/>
      <c r="E14" s="66" t="s">
        <v>9</v>
      </c>
      <c r="F14" s="67">
        <f>SUM(F15:F17)</f>
        <v>500</v>
      </c>
      <c r="G14" s="68" t="s">
        <v>299</v>
      </c>
      <c r="H14" t="s">
        <v>385</v>
      </c>
      <c r="I14"/>
      <c r="J14"/>
      <c r="K14"/>
      <c r="L14"/>
      <c r="M14">
        <v>477</v>
      </c>
      <c r="N14"/>
    </row>
    <row r="15" spans="1:14" ht="15.75" customHeight="1">
      <c r="A15" s="69" t="s">
        <v>354</v>
      </c>
      <c r="B15" s="70">
        <v>38</v>
      </c>
      <c r="C15" s="70">
        <v>41</v>
      </c>
      <c r="D15" s="70">
        <v>41</v>
      </c>
      <c r="E15" s="70">
        <v>36</v>
      </c>
      <c r="F15" s="71">
        <f>SUM(B15:E15)</f>
        <v>156</v>
      </c>
      <c r="G15"/>
      <c r="H15"/>
      <c r="I15"/>
      <c r="J15"/>
      <c r="K15"/>
      <c r="L15"/>
      <c r="M15"/>
      <c r="N15"/>
    </row>
    <row r="16" spans="1:14" ht="15.75" customHeight="1">
      <c r="A16" s="72" t="s">
        <v>348</v>
      </c>
      <c r="B16" s="73">
        <v>43</v>
      </c>
      <c r="C16" s="73">
        <v>46</v>
      </c>
      <c r="D16" s="73">
        <v>40</v>
      </c>
      <c r="E16" s="73">
        <v>47</v>
      </c>
      <c r="F16" s="19">
        <f>SUM(B16:E16)</f>
        <v>176</v>
      </c>
      <c r="G16"/>
      <c r="H16"/>
      <c r="I16"/>
      <c r="J16"/>
      <c r="K16"/>
      <c r="L16"/>
      <c r="M16"/>
      <c r="N16"/>
    </row>
    <row r="17" spans="1:14" ht="15.75" customHeight="1">
      <c r="A17" s="77" t="s">
        <v>332</v>
      </c>
      <c r="B17" s="75">
        <v>43</v>
      </c>
      <c r="C17" s="75">
        <v>42</v>
      </c>
      <c r="D17" s="75">
        <v>39</v>
      </c>
      <c r="E17" s="75">
        <v>44</v>
      </c>
      <c r="F17" s="76">
        <f>SUM(B17:E17)</f>
        <v>168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79" t="s">
        <v>3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8:14" ht="15.75" customHeight="1">
      <c r="H20" s="69" t="s">
        <v>382</v>
      </c>
      <c r="I20" s="70">
        <v>8</v>
      </c>
      <c r="J20" s="70">
        <v>7</v>
      </c>
      <c r="K20" s="70"/>
      <c r="L20" s="70">
        <v>1</v>
      </c>
      <c r="M20" s="70">
        <v>4173</v>
      </c>
      <c r="N20" s="71">
        <v>14</v>
      </c>
    </row>
    <row r="21" spans="8:14" ht="15.75" customHeight="1">
      <c r="H21" s="72" t="s">
        <v>384</v>
      </c>
      <c r="I21" s="73">
        <v>8</v>
      </c>
      <c r="J21" s="73">
        <v>5</v>
      </c>
      <c r="K21" s="73"/>
      <c r="L21" s="73">
        <v>3</v>
      </c>
      <c r="M21" s="73">
        <v>3893</v>
      </c>
      <c r="N21" s="19">
        <v>10</v>
      </c>
    </row>
    <row r="22" spans="8:14" ht="15.75" customHeight="1">
      <c r="H22" s="100" t="s">
        <v>379</v>
      </c>
      <c r="I22" s="101">
        <v>8</v>
      </c>
      <c r="J22" s="101">
        <v>4</v>
      </c>
      <c r="K22" s="101"/>
      <c r="L22" s="101">
        <v>4</v>
      </c>
      <c r="M22" s="101">
        <v>3998</v>
      </c>
      <c r="N22" s="21">
        <v>8</v>
      </c>
    </row>
    <row r="23" spans="8:14" ht="15.75" customHeight="1">
      <c r="H23" s="72" t="s">
        <v>381</v>
      </c>
      <c r="I23" s="73">
        <v>8</v>
      </c>
      <c r="J23" s="73">
        <v>3</v>
      </c>
      <c r="K23" s="73"/>
      <c r="L23" s="73">
        <v>5</v>
      </c>
      <c r="M23" s="73">
        <v>3556</v>
      </c>
      <c r="N23" s="19">
        <v>6</v>
      </c>
    </row>
    <row r="24" spans="8:14" ht="15.75" customHeight="1">
      <c r="H24" s="77" t="s">
        <v>380</v>
      </c>
      <c r="I24" s="75">
        <v>8</v>
      </c>
      <c r="J24" s="75">
        <v>2</v>
      </c>
      <c r="K24" s="75"/>
      <c r="L24" s="75">
        <v>6</v>
      </c>
      <c r="M24" s="75">
        <v>3775</v>
      </c>
      <c r="N24" s="76">
        <v>4</v>
      </c>
    </row>
    <row r="25" ht="15.75" customHeight="1">
      <c r="A25" s="4" t="s">
        <v>371</v>
      </c>
    </row>
    <row r="26" spans="1:8" ht="15.75" customHeight="1">
      <c r="A26" s="22" t="s">
        <v>47</v>
      </c>
      <c r="H26" s="84"/>
    </row>
    <row r="27" ht="15.75" customHeight="1">
      <c r="A27" s="4" t="s">
        <v>48</v>
      </c>
    </row>
    <row r="28" ht="15.75" customHeight="1">
      <c r="A28" s="4" t="s">
        <v>49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18.7109375" style="4" customWidth="1"/>
    <col min="14" max="19" width="5.00390625" style="4" customWidth="1"/>
    <col min="20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386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1"/>
      <c r="K3" s="4"/>
      <c r="L3" s="4"/>
      <c r="M3" s="4"/>
      <c r="N3" s="4"/>
      <c r="O3" s="4"/>
      <c r="P3" s="4"/>
      <c r="Q3" s="4"/>
      <c r="R3" s="4"/>
      <c r="S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23" ht="15.75" customHeight="1">
      <c r="A5" s="11">
        <v>7</v>
      </c>
      <c r="B5" s="12" t="s">
        <v>65</v>
      </c>
      <c r="C5" s="12" t="s">
        <v>19</v>
      </c>
      <c r="D5" s="13">
        <v>94</v>
      </c>
      <c r="E5" s="13">
        <v>97</v>
      </c>
      <c r="F5" s="13">
        <f aca="true" t="shared" si="0" ref="F5:F12">SUM(D5:E5)</f>
        <v>191</v>
      </c>
      <c r="G5" s="13">
        <v>7</v>
      </c>
      <c r="H5" s="13">
        <v>1518</v>
      </c>
      <c r="I5" s="14">
        <v>61</v>
      </c>
      <c r="K5" s="4"/>
      <c r="V5" s="5"/>
      <c r="W5" s="5"/>
    </row>
    <row r="6" spans="1:23" ht="15.75" customHeight="1">
      <c r="A6" s="15">
        <v>2</v>
      </c>
      <c r="B6" s="16" t="s">
        <v>57</v>
      </c>
      <c r="C6" s="16" t="s">
        <v>19</v>
      </c>
      <c r="D6" s="17">
        <v>97</v>
      </c>
      <c r="E6" s="17">
        <v>95</v>
      </c>
      <c r="F6" s="17">
        <f t="shared" si="0"/>
        <v>192</v>
      </c>
      <c r="G6" s="18">
        <v>8</v>
      </c>
      <c r="H6" s="17">
        <v>1478</v>
      </c>
      <c r="I6" s="19">
        <v>52</v>
      </c>
      <c r="K6" s="4"/>
      <c r="V6" s="5"/>
      <c r="W6" s="5"/>
    </row>
    <row r="7" spans="1:10" s="5" customFormat="1" ht="15.75" customHeight="1">
      <c r="A7" s="15">
        <v>6</v>
      </c>
      <c r="B7" s="16" t="s">
        <v>84</v>
      </c>
      <c r="C7" s="16" t="s">
        <v>30</v>
      </c>
      <c r="D7" s="17">
        <v>88</v>
      </c>
      <c r="E7" s="17">
        <v>90</v>
      </c>
      <c r="F7" s="17">
        <f t="shared" si="0"/>
        <v>178</v>
      </c>
      <c r="G7" s="18">
        <v>6</v>
      </c>
      <c r="H7" s="17">
        <v>1458</v>
      </c>
      <c r="I7" s="19">
        <v>50</v>
      </c>
      <c r="J7" s="4"/>
    </row>
    <row r="8" spans="1:10" s="5" customFormat="1" ht="15.75" customHeight="1">
      <c r="A8" s="15">
        <v>5</v>
      </c>
      <c r="B8" s="16" t="s">
        <v>387</v>
      </c>
      <c r="C8" s="16" t="s">
        <v>131</v>
      </c>
      <c r="D8" s="17">
        <v>89</v>
      </c>
      <c r="E8" s="17">
        <v>87</v>
      </c>
      <c r="F8" s="17">
        <f t="shared" si="0"/>
        <v>176</v>
      </c>
      <c r="G8" s="18">
        <v>4</v>
      </c>
      <c r="H8" s="17">
        <v>1424</v>
      </c>
      <c r="I8" s="19">
        <v>43</v>
      </c>
      <c r="J8" s="4"/>
    </row>
    <row r="9" spans="1:23" s="5" customFormat="1" ht="15.75" customHeight="1">
      <c r="A9" s="15">
        <v>1</v>
      </c>
      <c r="B9" s="16" t="s">
        <v>388</v>
      </c>
      <c r="C9" s="16" t="s">
        <v>131</v>
      </c>
      <c r="D9" s="17">
        <v>89</v>
      </c>
      <c r="E9" s="17">
        <v>88</v>
      </c>
      <c r="F9" s="17">
        <f t="shared" si="0"/>
        <v>177</v>
      </c>
      <c r="G9" s="18">
        <v>5</v>
      </c>
      <c r="H9" s="20">
        <v>1405</v>
      </c>
      <c r="I9" s="21">
        <v>36</v>
      </c>
      <c r="J9" s="4"/>
      <c r="V9" s="4"/>
      <c r="W9" s="4"/>
    </row>
    <row r="10" spans="1:10" s="5" customFormat="1" ht="15.75" customHeight="1">
      <c r="A10" s="15">
        <v>8</v>
      </c>
      <c r="B10" s="16" t="s">
        <v>117</v>
      </c>
      <c r="C10" s="16" t="s">
        <v>30</v>
      </c>
      <c r="D10" s="17">
        <v>87</v>
      </c>
      <c r="E10" s="17">
        <v>73</v>
      </c>
      <c r="F10" s="17">
        <f t="shared" si="0"/>
        <v>160</v>
      </c>
      <c r="G10" s="18">
        <v>2</v>
      </c>
      <c r="H10" s="17">
        <v>1317</v>
      </c>
      <c r="I10" s="19">
        <v>20</v>
      </c>
      <c r="J10" s="4"/>
    </row>
    <row r="11" spans="1:23" s="5" customFormat="1" ht="15.75" customHeight="1">
      <c r="A11" s="15">
        <v>4</v>
      </c>
      <c r="B11" s="16" t="s">
        <v>389</v>
      </c>
      <c r="C11" s="16" t="s">
        <v>390</v>
      </c>
      <c r="D11" s="17">
        <v>83</v>
      </c>
      <c r="E11" s="17">
        <v>89</v>
      </c>
      <c r="F11" s="17">
        <f t="shared" si="0"/>
        <v>172</v>
      </c>
      <c r="G11" s="18">
        <v>3</v>
      </c>
      <c r="H11" s="17">
        <v>1296</v>
      </c>
      <c r="I11" s="19">
        <v>18</v>
      </c>
      <c r="J11" s="4"/>
      <c r="V11" s="4"/>
      <c r="W11" s="4"/>
    </row>
    <row r="12" spans="1:10" s="5" customFormat="1" ht="15.75" customHeight="1">
      <c r="A12" s="23">
        <v>3</v>
      </c>
      <c r="B12" s="24" t="s">
        <v>29</v>
      </c>
      <c r="C12" s="24" t="s">
        <v>30</v>
      </c>
      <c r="D12" s="25">
        <v>61</v>
      </c>
      <c r="E12" s="25">
        <v>74</v>
      </c>
      <c r="F12" s="25">
        <f t="shared" si="0"/>
        <v>135</v>
      </c>
      <c r="G12" s="26">
        <v>1</v>
      </c>
      <c r="H12" s="25">
        <v>1226</v>
      </c>
      <c r="I12" s="27">
        <v>14</v>
      </c>
      <c r="J12" s="4"/>
    </row>
    <row r="13" spans="2:10" s="5" customFormat="1" ht="15.75" customHeight="1"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4"/>
    </row>
    <row r="15" spans="1:10" s="5" customFormat="1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4"/>
    </row>
    <row r="16" spans="1:10" s="5" customFormat="1" ht="15.75" customHeight="1">
      <c r="A16" s="11">
        <v>7</v>
      </c>
      <c r="B16" s="12" t="s">
        <v>108</v>
      </c>
      <c r="C16" s="12" t="s">
        <v>109</v>
      </c>
      <c r="D16" s="13">
        <v>89</v>
      </c>
      <c r="E16" s="13">
        <v>88</v>
      </c>
      <c r="F16" s="13">
        <f aca="true" t="shared" si="1" ref="F16:F23">SUM(D16:E16)</f>
        <v>177</v>
      </c>
      <c r="G16" s="13">
        <v>7</v>
      </c>
      <c r="H16" s="13">
        <v>1383</v>
      </c>
      <c r="I16" s="14">
        <v>54</v>
      </c>
      <c r="J16" s="4"/>
    </row>
    <row r="17" spans="1:23" s="5" customFormat="1" ht="15.75" customHeight="1">
      <c r="A17" s="15">
        <v>4</v>
      </c>
      <c r="B17" s="16" t="s">
        <v>130</v>
      </c>
      <c r="C17" s="16" t="s">
        <v>131</v>
      </c>
      <c r="D17" s="17">
        <v>87</v>
      </c>
      <c r="E17" s="17">
        <v>87</v>
      </c>
      <c r="F17" s="17">
        <f t="shared" si="1"/>
        <v>174</v>
      </c>
      <c r="G17" s="18">
        <v>6</v>
      </c>
      <c r="H17" s="17">
        <v>1364</v>
      </c>
      <c r="I17" s="19">
        <v>48</v>
      </c>
      <c r="J17" s="4"/>
      <c r="V17" s="4"/>
      <c r="W17" s="4"/>
    </row>
    <row r="18" spans="1:9" ht="15">
      <c r="A18" s="15">
        <v>3</v>
      </c>
      <c r="B18" s="16" t="s">
        <v>190</v>
      </c>
      <c r="C18" s="16" t="s">
        <v>191</v>
      </c>
      <c r="D18" s="17">
        <v>78</v>
      </c>
      <c r="E18" s="17">
        <v>79</v>
      </c>
      <c r="F18" s="17">
        <f t="shared" si="1"/>
        <v>157</v>
      </c>
      <c r="G18" s="18">
        <v>3</v>
      </c>
      <c r="H18" s="17">
        <v>1343</v>
      </c>
      <c r="I18" s="19">
        <v>48</v>
      </c>
    </row>
    <row r="19" spans="1:9" ht="15.75" customHeight="1">
      <c r="A19" s="15">
        <v>1</v>
      </c>
      <c r="B19" s="16" t="s">
        <v>115</v>
      </c>
      <c r="C19" s="16" t="s">
        <v>19</v>
      </c>
      <c r="D19" s="17">
        <v>82</v>
      </c>
      <c r="E19" s="17">
        <v>85</v>
      </c>
      <c r="F19" s="17">
        <f t="shared" si="1"/>
        <v>167</v>
      </c>
      <c r="G19" s="18">
        <v>5</v>
      </c>
      <c r="H19" s="20">
        <v>1242</v>
      </c>
      <c r="I19" s="21">
        <v>38</v>
      </c>
    </row>
    <row r="20" spans="1:9" ht="15.75" customHeight="1">
      <c r="A20" s="15">
        <v>8</v>
      </c>
      <c r="B20" s="16" t="s">
        <v>246</v>
      </c>
      <c r="C20" s="16" t="s">
        <v>247</v>
      </c>
      <c r="D20" s="17">
        <v>91</v>
      </c>
      <c r="E20" s="17">
        <v>87</v>
      </c>
      <c r="F20" s="17">
        <f t="shared" si="1"/>
        <v>178</v>
      </c>
      <c r="G20" s="18">
        <v>8</v>
      </c>
      <c r="H20" s="17">
        <v>1305</v>
      </c>
      <c r="I20" s="19">
        <v>34</v>
      </c>
    </row>
    <row r="21" spans="1:9" ht="15.75" customHeight="1">
      <c r="A21" s="15">
        <v>2</v>
      </c>
      <c r="B21" s="16" t="s">
        <v>391</v>
      </c>
      <c r="C21" s="16" t="s">
        <v>19</v>
      </c>
      <c r="D21" s="17">
        <v>76</v>
      </c>
      <c r="E21" s="17">
        <v>83</v>
      </c>
      <c r="F21" s="17">
        <f t="shared" si="1"/>
        <v>159</v>
      </c>
      <c r="G21" s="18">
        <v>4</v>
      </c>
      <c r="H21" s="17">
        <v>1266</v>
      </c>
      <c r="I21" s="19">
        <v>29</v>
      </c>
    </row>
    <row r="22" spans="1:23" ht="15.75" customHeight="1">
      <c r="A22" s="15">
        <v>5</v>
      </c>
      <c r="B22" s="16" t="s">
        <v>146</v>
      </c>
      <c r="C22" s="16" t="s">
        <v>21</v>
      </c>
      <c r="D22" s="17">
        <v>70</v>
      </c>
      <c r="E22" s="17">
        <v>69</v>
      </c>
      <c r="F22" s="17">
        <f t="shared" si="1"/>
        <v>139</v>
      </c>
      <c r="G22" s="18">
        <v>2</v>
      </c>
      <c r="H22" s="17">
        <v>1260</v>
      </c>
      <c r="I22" s="19">
        <v>26</v>
      </c>
      <c r="V22" s="5"/>
      <c r="W22" s="5"/>
    </row>
    <row r="23" spans="1:9" ht="15.75" customHeight="1">
      <c r="A23" s="23">
        <v>6</v>
      </c>
      <c r="B23" s="24" t="s">
        <v>392</v>
      </c>
      <c r="C23" s="24" t="s">
        <v>43</v>
      </c>
      <c r="D23" s="25" t="s">
        <v>32</v>
      </c>
      <c r="E23" s="25"/>
      <c r="F23" s="25">
        <f t="shared" si="1"/>
        <v>0</v>
      </c>
      <c r="G23" s="26">
        <v>0</v>
      </c>
      <c r="H23" s="25">
        <v>632</v>
      </c>
      <c r="I23" s="27">
        <v>12</v>
      </c>
    </row>
    <row r="24" ht="15.75" customHeight="1"/>
    <row r="25" spans="1:9" ht="15.75" customHeight="1">
      <c r="A25" s="1"/>
      <c r="B25" s="2" t="s">
        <v>35</v>
      </c>
      <c r="C25" s="2"/>
      <c r="D25" s="2"/>
      <c r="E25" s="2"/>
      <c r="F25" s="2"/>
      <c r="G25" s="2"/>
      <c r="H25" s="2"/>
      <c r="I25" s="2"/>
    </row>
    <row r="26" spans="1:9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</row>
    <row r="27" spans="1:9" ht="15.75" customHeight="1">
      <c r="A27" s="11">
        <v>1</v>
      </c>
      <c r="B27" s="12" t="s">
        <v>137</v>
      </c>
      <c r="C27" s="12" t="s">
        <v>138</v>
      </c>
      <c r="D27" s="13">
        <v>78</v>
      </c>
      <c r="E27" s="13">
        <v>86</v>
      </c>
      <c r="F27" s="13">
        <f aca="true" t="shared" si="2" ref="F27:F34">SUM(D27:E27)</f>
        <v>164</v>
      </c>
      <c r="G27" s="13">
        <v>6</v>
      </c>
      <c r="H27" s="30">
        <v>1339</v>
      </c>
      <c r="I27" s="31">
        <v>54</v>
      </c>
    </row>
    <row r="28" spans="1:9" ht="15.75" customHeight="1">
      <c r="A28" s="15">
        <v>7</v>
      </c>
      <c r="B28" s="16" t="s">
        <v>195</v>
      </c>
      <c r="C28" s="16" t="s">
        <v>68</v>
      </c>
      <c r="D28" s="17">
        <v>90</v>
      </c>
      <c r="E28" s="17">
        <v>86</v>
      </c>
      <c r="F28" s="17">
        <f t="shared" si="2"/>
        <v>176</v>
      </c>
      <c r="G28" s="18">
        <v>8</v>
      </c>
      <c r="H28" s="17">
        <v>1309</v>
      </c>
      <c r="I28" s="19">
        <v>49</v>
      </c>
    </row>
    <row r="29" spans="1:9" ht="15.75" customHeight="1">
      <c r="A29" s="15">
        <v>8</v>
      </c>
      <c r="B29" s="16" t="s">
        <v>179</v>
      </c>
      <c r="C29" s="16" t="s">
        <v>109</v>
      </c>
      <c r="D29" s="17">
        <v>82</v>
      </c>
      <c r="E29" s="17">
        <v>84</v>
      </c>
      <c r="F29" s="17">
        <f t="shared" si="2"/>
        <v>166</v>
      </c>
      <c r="G29" s="18">
        <v>7</v>
      </c>
      <c r="H29" s="17">
        <v>1142</v>
      </c>
      <c r="I29" s="19">
        <v>41</v>
      </c>
    </row>
    <row r="30" spans="1:9" ht="15.75" customHeight="1">
      <c r="A30" s="15">
        <v>2</v>
      </c>
      <c r="B30" s="16" t="s">
        <v>393</v>
      </c>
      <c r="C30" s="16" t="s">
        <v>43</v>
      </c>
      <c r="D30" s="17">
        <v>78</v>
      </c>
      <c r="E30" s="17">
        <v>73</v>
      </c>
      <c r="F30" s="17">
        <f t="shared" si="2"/>
        <v>151</v>
      </c>
      <c r="G30" s="18">
        <v>5</v>
      </c>
      <c r="H30" s="17">
        <v>1233</v>
      </c>
      <c r="I30" s="19">
        <v>38</v>
      </c>
    </row>
    <row r="31" spans="1:9" ht="15.75" customHeight="1">
      <c r="A31" s="15">
        <v>4</v>
      </c>
      <c r="B31" s="16" t="s">
        <v>394</v>
      </c>
      <c r="C31" s="16" t="s">
        <v>187</v>
      </c>
      <c r="D31" s="17">
        <v>0</v>
      </c>
      <c r="E31" s="17">
        <v>0</v>
      </c>
      <c r="F31" s="17">
        <f t="shared" si="2"/>
        <v>0</v>
      </c>
      <c r="G31" s="18">
        <v>0</v>
      </c>
      <c r="H31" s="17">
        <v>1093</v>
      </c>
      <c r="I31" s="19">
        <v>30</v>
      </c>
    </row>
    <row r="32" spans="1:9" ht="15.75" customHeight="1">
      <c r="A32" s="15">
        <v>6</v>
      </c>
      <c r="B32" s="16" t="s">
        <v>173</v>
      </c>
      <c r="C32" s="16" t="s">
        <v>138</v>
      </c>
      <c r="D32" s="17">
        <v>56</v>
      </c>
      <c r="E32" s="17">
        <v>80</v>
      </c>
      <c r="F32" s="17">
        <f t="shared" si="2"/>
        <v>136</v>
      </c>
      <c r="G32" s="18">
        <v>3</v>
      </c>
      <c r="H32" s="17">
        <v>1160</v>
      </c>
      <c r="I32" s="19">
        <v>28</v>
      </c>
    </row>
    <row r="33" spans="1:9" ht="15.75" customHeight="1">
      <c r="A33" s="15">
        <v>3</v>
      </c>
      <c r="B33" s="16" t="s">
        <v>210</v>
      </c>
      <c r="C33" s="16" t="s">
        <v>30</v>
      </c>
      <c r="D33" s="17">
        <v>73</v>
      </c>
      <c r="E33" s="17">
        <v>77</v>
      </c>
      <c r="F33" s="17">
        <f t="shared" si="2"/>
        <v>150</v>
      </c>
      <c r="G33" s="18">
        <v>4</v>
      </c>
      <c r="H33" s="17">
        <v>1163</v>
      </c>
      <c r="I33" s="19">
        <v>26</v>
      </c>
    </row>
    <row r="34" spans="1:9" ht="15.75" customHeight="1">
      <c r="A34" s="23">
        <v>5</v>
      </c>
      <c r="B34" s="24" t="s">
        <v>395</v>
      </c>
      <c r="C34" s="24" t="s">
        <v>396</v>
      </c>
      <c r="D34" s="25">
        <v>63</v>
      </c>
      <c r="E34" s="25">
        <v>65</v>
      </c>
      <c r="F34" s="25">
        <f t="shared" si="2"/>
        <v>128</v>
      </c>
      <c r="G34" s="26">
        <v>2</v>
      </c>
      <c r="H34" s="25">
        <v>1155</v>
      </c>
      <c r="I34" s="27">
        <v>22</v>
      </c>
    </row>
    <row r="35" ht="15.75" customHeight="1"/>
    <row r="36" spans="1:9" ht="15.75" customHeight="1">
      <c r="A36" s="1"/>
      <c r="B36" s="2" t="s">
        <v>78</v>
      </c>
      <c r="C36" s="2"/>
      <c r="D36" s="2"/>
      <c r="E36" s="2"/>
      <c r="F36" s="2"/>
      <c r="G36" s="2"/>
      <c r="H36" s="2"/>
      <c r="I36" s="2"/>
    </row>
    <row r="37" spans="1:9" ht="15.75" customHeight="1">
      <c r="A37" s="7"/>
      <c r="B37" s="8" t="s">
        <v>4</v>
      </c>
      <c r="C37" s="8" t="s">
        <v>5</v>
      </c>
      <c r="D37" s="8"/>
      <c r="E37" s="8"/>
      <c r="F37" s="9" t="s">
        <v>6</v>
      </c>
      <c r="G37" s="9" t="s">
        <v>7</v>
      </c>
      <c r="H37" s="9" t="s">
        <v>8</v>
      </c>
      <c r="I37" s="10" t="s">
        <v>9</v>
      </c>
    </row>
    <row r="38" spans="1:9" ht="15.75" customHeight="1">
      <c r="A38" s="11">
        <v>5</v>
      </c>
      <c r="B38" s="12" t="s">
        <v>397</v>
      </c>
      <c r="C38" s="12" t="s">
        <v>90</v>
      </c>
      <c r="D38" s="13">
        <v>69</v>
      </c>
      <c r="E38" s="13">
        <v>66</v>
      </c>
      <c r="F38" s="13">
        <f aca="true" t="shared" si="3" ref="F38:F44">SUM(D38:E38)</f>
        <v>135</v>
      </c>
      <c r="G38" s="13">
        <v>5</v>
      </c>
      <c r="H38" s="13">
        <v>1180</v>
      </c>
      <c r="I38" s="14">
        <v>49</v>
      </c>
    </row>
    <row r="39" spans="1:9" ht="15.75" customHeight="1">
      <c r="A39" s="15">
        <v>7</v>
      </c>
      <c r="B39" s="16" t="s">
        <v>245</v>
      </c>
      <c r="C39" s="16" t="s">
        <v>21</v>
      </c>
      <c r="D39" s="17">
        <v>87</v>
      </c>
      <c r="E39" s="17">
        <v>71</v>
      </c>
      <c r="F39" s="17">
        <f t="shared" si="3"/>
        <v>158</v>
      </c>
      <c r="G39" s="18">
        <v>7</v>
      </c>
      <c r="H39" s="17">
        <v>1034</v>
      </c>
      <c r="I39" s="19">
        <v>39</v>
      </c>
    </row>
    <row r="40" spans="1:9" ht="15.75" customHeight="1">
      <c r="A40" s="15">
        <v>6</v>
      </c>
      <c r="B40" s="16" t="s">
        <v>398</v>
      </c>
      <c r="C40" s="16" t="s">
        <v>187</v>
      </c>
      <c r="D40" s="17">
        <v>0</v>
      </c>
      <c r="E40" s="17">
        <v>0</v>
      </c>
      <c r="F40" s="17">
        <f t="shared" si="3"/>
        <v>0</v>
      </c>
      <c r="G40" s="18">
        <v>0</v>
      </c>
      <c r="H40" s="17">
        <v>1027</v>
      </c>
      <c r="I40" s="19">
        <v>39</v>
      </c>
    </row>
    <row r="41" spans="1:9" ht="15.75" customHeight="1">
      <c r="A41" s="15">
        <v>2</v>
      </c>
      <c r="B41" s="16" t="s">
        <v>399</v>
      </c>
      <c r="C41" s="16" t="s">
        <v>109</v>
      </c>
      <c r="D41" s="17">
        <v>60</v>
      </c>
      <c r="E41" s="17">
        <v>63</v>
      </c>
      <c r="F41" s="17">
        <f t="shared" si="3"/>
        <v>123</v>
      </c>
      <c r="G41" s="18">
        <v>3</v>
      </c>
      <c r="H41" s="17">
        <v>1095</v>
      </c>
      <c r="I41" s="19">
        <v>33</v>
      </c>
    </row>
    <row r="42" spans="1:9" ht="15.75" customHeight="1">
      <c r="A42" s="15">
        <v>4</v>
      </c>
      <c r="B42" s="16" t="s">
        <v>400</v>
      </c>
      <c r="C42" s="16" t="s">
        <v>90</v>
      </c>
      <c r="D42" s="17">
        <v>61</v>
      </c>
      <c r="E42" s="17">
        <v>65</v>
      </c>
      <c r="F42" s="17">
        <f t="shared" si="3"/>
        <v>126</v>
      </c>
      <c r="G42" s="18">
        <v>4</v>
      </c>
      <c r="H42" s="17">
        <v>1083</v>
      </c>
      <c r="I42" s="19">
        <v>31</v>
      </c>
    </row>
    <row r="43" spans="1:9" ht="15.75" customHeight="1">
      <c r="A43" s="15">
        <v>3</v>
      </c>
      <c r="B43" s="16" t="s">
        <v>401</v>
      </c>
      <c r="C43" s="16" t="s">
        <v>402</v>
      </c>
      <c r="D43" s="17">
        <v>65</v>
      </c>
      <c r="E43" s="17">
        <v>73</v>
      </c>
      <c r="F43" s="17">
        <f t="shared" si="3"/>
        <v>138</v>
      </c>
      <c r="G43" s="18">
        <v>6</v>
      </c>
      <c r="H43" s="17">
        <v>1018</v>
      </c>
      <c r="I43" s="19">
        <v>25</v>
      </c>
    </row>
    <row r="44" spans="1:9" ht="15.75" customHeight="1">
      <c r="A44" s="23">
        <v>1</v>
      </c>
      <c r="B44" s="24" t="s">
        <v>403</v>
      </c>
      <c r="C44" s="24" t="s">
        <v>402</v>
      </c>
      <c r="D44" s="25">
        <v>32</v>
      </c>
      <c r="E44" s="25">
        <v>56</v>
      </c>
      <c r="F44" s="25">
        <f t="shared" si="3"/>
        <v>88</v>
      </c>
      <c r="G44" s="26">
        <v>2</v>
      </c>
      <c r="H44" s="28">
        <v>756</v>
      </c>
      <c r="I44" s="29">
        <v>11</v>
      </c>
    </row>
    <row r="45" ht="15.75" customHeight="1"/>
    <row r="46" ht="15.75" customHeight="1">
      <c r="B46" s="4" t="s">
        <v>404</v>
      </c>
    </row>
    <row r="47" ht="15.75" customHeight="1">
      <c r="B47" s="22" t="s">
        <v>47</v>
      </c>
    </row>
    <row r="48" ht="15.75" customHeight="1">
      <c r="B48" s="4" t="s">
        <v>48</v>
      </c>
    </row>
    <row r="49" ht="15.75" customHeight="1">
      <c r="B49" s="4" t="s">
        <v>49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7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25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.00390625" style="4" customWidth="1"/>
    <col min="16" max="23" width="4.140625" style="4" customWidth="1"/>
    <col min="24" max="16384" width="10.28125" style="4" customWidth="1"/>
  </cols>
  <sheetData>
    <row r="1" spans="1:32" s="2" customFormat="1" ht="15.75" customHeight="1">
      <c r="A1" s="1"/>
      <c r="B1" s="2" t="s">
        <v>405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7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5.75" customHeight="1">
      <c r="A5" s="11">
        <v>4</v>
      </c>
      <c r="B5" s="12" t="s">
        <v>163</v>
      </c>
      <c r="C5" s="12" t="s">
        <v>90</v>
      </c>
      <c r="D5" s="13">
        <v>166</v>
      </c>
      <c r="E5" s="13">
        <v>5</v>
      </c>
      <c r="F5" s="13">
        <v>1368</v>
      </c>
      <c r="G5" s="14">
        <v>46</v>
      </c>
    </row>
    <row r="6" spans="1:7" ht="15.75" customHeight="1">
      <c r="A6" s="15">
        <v>6</v>
      </c>
      <c r="B6" s="16" t="s">
        <v>148</v>
      </c>
      <c r="C6" s="16" t="s">
        <v>11</v>
      </c>
      <c r="D6" s="17">
        <v>161</v>
      </c>
      <c r="E6" s="18">
        <v>2</v>
      </c>
      <c r="F6" s="17">
        <v>1360</v>
      </c>
      <c r="G6" s="19">
        <v>42</v>
      </c>
    </row>
    <row r="7" spans="1:7" ht="15.75" customHeight="1">
      <c r="A7" s="15">
        <v>1</v>
      </c>
      <c r="B7" s="16" t="s">
        <v>169</v>
      </c>
      <c r="C7" s="16" t="s">
        <v>90</v>
      </c>
      <c r="D7" s="17">
        <v>166</v>
      </c>
      <c r="E7" s="18">
        <v>5</v>
      </c>
      <c r="F7" s="20">
        <v>1331</v>
      </c>
      <c r="G7" s="21">
        <v>39</v>
      </c>
    </row>
    <row r="8" spans="1:7" ht="15.75" customHeight="1">
      <c r="A8" s="15">
        <v>5</v>
      </c>
      <c r="B8" s="16" t="s">
        <v>400</v>
      </c>
      <c r="C8" s="16" t="s">
        <v>90</v>
      </c>
      <c r="D8" s="17">
        <v>169</v>
      </c>
      <c r="E8" s="18">
        <v>6</v>
      </c>
      <c r="F8" s="17">
        <v>1322</v>
      </c>
      <c r="G8" s="19">
        <v>37</v>
      </c>
    </row>
    <row r="9" spans="1:7" ht="15.75" customHeight="1">
      <c r="A9" s="15">
        <v>2</v>
      </c>
      <c r="B9" s="16" t="s">
        <v>249</v>
      </c>
      <c r="C9" s="16" t="s">
        <v>11</v>
      </c>
      <c r="D9" s="17">
        <v>163</v>
      </c>
      <c r="E9" s="18">
        <v>3</v>
      </c>
      <c r="F9" s="17">
        <v>1312</v>
      </c>
      <c r="G9" s="19">
        <v>33</v>
      </c>
    </row>
    <row r="10" spans="1:7" ht="15.75" customHeight="1">
      <c r="A10" s="15">
        <v>7</v>
      </c>
      <c r="B10" s="16" t="s">
        <v>406</v>
      </c>
      <c r="C10" s="16" t="s">
        <v>90</v>
      </c>
      <c r="D10" s="17">
        <v>170</v>
      </c>
      <c r="E10" s="18">
        <v>7</v>
      </c>
      <c r="F10" s="17">
        <v>1038</v>
      </c>
      <c r="G10" s="19">
        <v>20</v>
      </c>
    </row>
    <row r="11" spans="1:7" ht="15.75" customHeight="1">
      <c r="A11" s="23">
        <v>3</v>
      </c>
      <c r="B11" s="24" t="s">
        <v>220</v>
      </c>
      <c r="C11" s="24" t="s">
        <v>77</v>
      </c>
      <c r="D11" s="25" t="s">
        <v>32</v>
      </c>
      <c r="E11" s="26">
        <v>0</v>
      </c>
      <c r="F11" s="25">
        <v>0</v>
      </c>
      <c r="G11" s="27">
        <v>0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2</v>
      </c>
      <c r="B15" s="12" t="s">
        <v>407</v>
      </c>
      <c r="C15" s="12" t="s">
        <v>95</v>
      </c>
      <c r="D15" s="13">
        <v>171</v>
      </c>
      <c r="E15" s="13">
        <v>6</v>
      </c>
      <c r="F15" s="13">
        <v>1369</v>
      </c>
      <c r="G15" s="14">
        <v>45</v>
      </c>
    </row>
    <row r="16" spans="1:7" ht="15.75" customHeight="1">
      <c r="A16" s="15">
        <v>4</v>
      </c>
      <c r="B16" s="16" t="s">
        <v>202</v>
      </c>
      <c r="C16" s="16" t="s">
        <v>191</v>
      </c>
      <c r="D16" s="17">
        <v>157</v>
      </c>
      <c r="E16" s="18">
        <v>4</v>
      </c>
      <c r="F16" s="17">
        <v>1329</v>
      </c>
      <c r="G16" s="19">
        <v>42</v>
      </c>
    </row>
    <row r="17" spans="1:7" ht="15.75" customHeight="1">
      <c r="A17" s="15">
        <v>1</v>
      </c>
      <c r="B17" s="16" t="s">
        <v>238</v>
      </c>
      <c r="C17" s="16" t="s">
        <v>56</v>
      </c>
      <c r="D17" s="17">
        <v>162</v>
      </c>
      <c r="E17" s="18">
        <v>5</v>
      </c>
      <c r="F17" s="20">
        <v>1255</v>
      </c>
      <c r="G17" s="21">
        <v>32</v>
      </c>
    </row>
    <row r="18" spans="1:7" ht="15.75" customHeight="1">
      <c r="A18" s="15">
        <v>6</v>
      </c>
      <c r="B18" s="16" t="s">
        <v>204</v>
      </c>
      <c r="C18" s="16" t="s">
        <v>205</v>
      </c>
      <c r="D18" s="17">
        <v>144</v>
      </c>
      <c r="E18" s="18">
        <v>3</v>
      </c>
      <c r="F18" s="17">
        <v>1166</v>
      </c>
      <c r="G18" s="19">
        <v>25</v>
      </c>
    </row>
    <row r="19" spans="1:7" ht="15.75" customHeight="1">
      <c r="A19" s="15">
        <v>3</v>
      </c>
      <c r="B19" s="16" t="s">
        <v>408</v>
      </c>
      <c r="C19" s="16" t="s">
        <v>205</v>
      </c>
      <c r="D19" s="17">
        <v>125</v>
      </c>
      <c r="E19" s="18">
        <v>2</v>
      </c>
      <c r="F19" s="17">
        <v>943</v>
      </c>
      <c r="G19" s="19">
        <v>16</v>
      </c>
    </row>
    <row r="20" spans="1:7" ht="15.75" customHeight="1">
      <c r="A20" s="23">
        <v>5</v>
      </c>
      <c r="B20" s="24" t="s">
        <v>409</v>
      </c>
      <c r="C20" s="24" t="s">
        <v>95</v>
      </c>
      <c r="D20" s="25" t="s">
        <v>102</v>
      </c>
      <c r="E20" s="26">
        <v>0</v>
      </c>
      <c r="F20" s="25">
        <v>0</v>
      </c>
      <c r="G20" s="27">
        <v>0</v>
      </c>
    </row>
    <row r="21" ht="15.75" customHeight="1"/>
    <row r="22" ht="15.75" customHeight="1">
      <c r="B22" s="4" t="s">
        <v>176</v>
      </c>
    </row>
    <row r="23" ht="15.75" customHeight="1">
      <c r="B23" s="22" t="s">
        <v>47</v>
      </c>
    </row>
    <row r="24" ht="15.75" customHeight="1">
      <c r="B24" s="4" t="s">
        <v>48</v>
      </c>
    </row>
    <row r="25" s="5" customFormat="1" ht="15.75" customHeight="1">
      <c r="B25" s="4" t="s">
        <v>49</v>
      </c>
    </row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="5" customFormat="1" ht="15.75" customHeight="1"/>
    <row r="41" s="5" customFormat="1" ht="15.75" customHeight="1"/>
    <row r="42" s="5" customFormat="1" ht="15.75" customHeight="1"/>
    <row r="43" s="5" customFormat="1" ht="15.75" customHeight="1"/>
    <row r="44" s="5" customFormat="1" ht="15.75" customHeight="1"/>
    <row r="45" s="5" customFormat="1" ht="15.75" customHeight="1"/>
    <row r="46" s="5" customFormat="1" ht="15.75" customHeight="1"/>
    <row r="47" s="5" customFormat="1" ht="15.75" customHeight="1"/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  <row r="67" s="5" customFormat="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5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410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4</v>
      </c>
      <c r="B5" s="12" t="s">
        <v>411</v>
      </c>
      <c r="C5" s="12" t="s">
        <v>247</v>
      </c>
      <c r="D5" s="13">
        <v>99</v>
      </c>
      <c r="E5" s="102">
        <v>100</v>
      </c>
      <c r="F5" s="13">
        <f aca="true" t="shared" si="0" ref="F5:F13">SUM(D5:E5)</f>
        <v>199</v>
      </c>
      <c r="G5" s="13">
        <v>8</v>
      </c>
      <c r="H5" s="13">
        <v>1591</v>
      </c>
      <c r="I5" s="14">
        <v>67</v>
      </c>
      <c r="K5" s="4"/>
    </row>
    <row r="6" spans="1:11" ht="15.75" customHeight="1">
      <c r="A6" s="15">
        <v>8</v>
      </c>
      <c r="B6" s="16" t="s">
        <v>412</v>
      </c>
      <c r="C6" s="16" t="s">
        <v>187</v>
      </c>
      <c r="D6" s="17">
        <v>98</v>
      </c>
      <c r="E6" s="103">
        <v>100</v>
      </c>
      <c r="F6" s="17">
        <f t="shared" si="0"/>
        <v>198</v>
      </c>
      <c r="G6" s="18">
        <v>7</v>
      </c>
      <c r="H6" s="17">
        <v>1588</v>
      </c>
      <c r="I6" s="19">
        <v>66</v>
      </c>
      <c r="K6" s="4"/>
    </row>
    <row r="7" spans="1:9" ht="15.75" customHeight="1">
      <c r="A7" s="15">
        <v>1</v>
      </c>
      <c r="B7" s="16" t="s">
        <v>413</v>
      </c>
      <c r="C7" s="16" t="s">
        <v>247</v>
      </c>
      <c r="D7" s="103">
        <v>100</v>
      </c>
      <c r="E7" s="103">
        <v>100</v>
      </c>
      <c r="F7" s="103">
        <f t="shared" si="0"/>
        <v>200</v>
      </c>
      <c r="G7" s="18">
        <v>9</v>
      </c>
      <c r="H7" s="20">
        <v>1586</v>
      </c>
      <c r="I7" s="21">
        <v>62</v>
      </c>
    </row>
    <row r="8" spans="1:9" ht="15.75" customHeight="1">
      <c r="A8" s="15">
        <v>5</v>
      </c>
      <c r="B8" s="16" t="s">
        <v>392</v>
      </c>
      <c r="C8" s="16" t="s">
        <v>43</v>
      </c>
      <c r="D8" s="17">
        <v>98</v>
      </c>
      <c r="E8" s="17">
        <v>99</v>
      </c>
      <c r="F8" s="17">
        <f t="shared" si="0"/>
        <v>197</v>
      </c>
      <c r="G8" s="18">
        <v>6</v>
      </c>
      <c r="H8" s="17">
        <v>1565</v>
      </c>
      <c r="I8" s="19">
        <v>42</v>
      </c>
    </row>
    <row r="9" spans="1:9" ht="15.75" customHeight="1">
      <c r="A9" s="15">
        <v>6</v>
      </c>
      <c r="B9" s="16" t="s">
        <v>414</v>
      </c>
      <c r="C9" s="16" t="s">
        <v>415</v>
      </c>
      <c r="D9" s="17">
        <v>98</v>
      </c>
      <c r="E9" s="17">
        <v>99</v>
      </c>
      <c r="F9" s="17">
        <f t="shared" si="0"/>
        <v>197</v>
      </c>
      <c r="G9" s="18">
        <v>6</v>
      </c>
      <c r="H9" s="17">
        <v>1378</v>
      </c>
      <c r="I9" s="19">
        <v>39</v>
      </c>
    </row>
    <row r="10" spans="1:9" ht="15.75" customHeight="1">
      <c r="A10" s="15">
        <v>7</v>
      </c>
      <c r="B10" s="16" t="s">
        <v>416</v>
      </c>
      <c r="C10" s="16" t="s">
        <v>187</v>
      </c>
      <c r="D10" s="17">
        <v>99</v>
      </c>
      <c r="E10" s="17">
        <v>97</v>
      </c>
      <c r="F10" s="17">
        <f t="shared" si="0"/>
        <v>196</v>
      </c>
      <c r="G10" s="18">
        <v>3</v>
      </c>
      <c r="H10" s="17">
        <v>1568</v>
      </c>
      <c r="I10" s="19">
        <v>37</v>
      </c>
    </row>
    <row r="11" spans="1:9" ht="15.75" customHeight="1">
      <c r="A11" s="15">
        <v>3</v>
      </c>
      <c r="B11" s="16" t="s">
        <v>417</v>
      </c>
      <c r="C11" s="16" t="s">
        <v>418</v>
      </c>
      <c r="D11" s="17">
        <v>99</v>
      </c>
      <c r="E11" s="17">
        <v>98</v>
      </c>
      <c r="F11" s="17">
        <f t="shared" si="0"/>
        <v>197</v>
      </c>
      <c r="G11" s="18">
        <v>6</v>
      </c>
      <c r="H11" s="17">
        <v>1562</v>
      </c>
      <c r="I11" s="19">
        <v>37</v>
      </c>
    </row>
    <row r="12" spans="1:9" ht="15.75" customHeight="1">
      <c r="A12" s="15">
        <v>9</v>
      </c>
      <c r="B12" s="16" t="s">
        <v>255</v>
      </c>
      <c r="C12" s="16" t="s">
        <v>187</v>
      </c>
      <c r="D12" s="17">
        <v>96</v>
      </c>
      <c r="E12" s="17">
        <v>97</v>
      </c>
      <c r="F12" s="17">
        <f t="shared" si="0"/>
        <v>193</v>
      </c>
      <c r="G12" s="18">
        <v>1</v>
      </c>
      <c r="H12" s="17">
        <v>1562</v>
      </c>
      <c r="I12" s="19">
        <v>31</v>
      </c>
    </row>
    <row r="13" spans="1:9" ht="15.75" customHeight="1">
      <c r="A13" s="23">
        <v>2</v>
      </c>
      <c r="B13" s="24" t="s">
        <v>419</v>
      </c>
      <c r="C13" s="24" t="s">
        <v>418</v>
      </c>
      <c r="D13" s="25">
        <v>98</v>
      </c>
      <c r="E13" s="25">
        <v>97</v>
      </c>
      <c r="F13" s="25">
        <f t="shared" si="0"/>
        <v>195</v>
      </c>
      <c r="G13" s="26">
        <v>2</v>
      </c>
      <c r="H13" s="28">
        <v>1555</v>
      </c>
      <c r="I13" s="29">
        <v>28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5</v>
      </c>
      <c r="B17" s="12" t="s">
        <v>420</v>
      </c>
      <c r="C17" s="12" t="s">
        <v>415</v>
      </c>
      <c r="D17" s="13">
        <v>98</v>
      </c>
      <c r="E17" s="13">
        <v>98</v>
      </c>
      <c r="F17" s="13">
        <f aca="true" t="shared" si="1" ref="F17:F25">SUM(D17:E17)</f>
        <v>196</v>
      </c>
      <c r="G17" s="13">
        <v>8</v>
      </c>
      <c r="H17" s="13">
        <v>1566</v>
      </c>
      <c r="I17" s="14">
        <v>63</v>
      </c>
    </row>
    <row r="18" spans="1:9" ht="15.75" customHeight="1">
      <c r="A18" s="15">
        <v>1</v>
      </c>
      <c r="B18" s="16" t="s">
        <v>421</v>
      </c>
      <c r="C18" s="16" t="s">
        <v>240</v>
      </c>
      <c r="D18" s="17">
        <v>97</v>
      </c>
      <c r="E18" s="17">
        <v>97</v>
      </c>
      <c r="F18" s="17">
        <f t="shared" si="1"/>
        <v>194</v>
      </c>
      <c r="G18" s="18">
        <v>7</v>
      </c>
      <c r="H18" s="20">
        <v>1551</v>
      </c>
      <c r="I18" s="21">
        <v>56</v>
      </c>
    </row>
    <row r="19" spans="1:9" ht="15.75" customHeight="1">
      <c r="A19" s="15">
        <v>6</v>
      </c>
      <c r="B19" s="16" t="s">
        <v>422</v>
      </c>
      <c r="C19" s="16" t="s">
        <v>423</v>
      </c>
      <c r="D19" s="17">
        <v>99</v>
      </c>
      <c r="E19" s="17">
        <v>98</v>
      </c>
      <c r="F19" s="17">
        <f t="shared" si="1"/>
        <v>197</v>
      </c>
      <c r="G19" s="18">
        <v>9</v>
      </c>
      <c r="H19" s="17">
        <v>1357</v>
      </c>
      <c r="I19" s="19">
        <v>47</v>
      </c>
    </row>
    <row r="20" spans="1:9" ht="15.75" customHeight="1">
      <c r="A20" s="15">
        <v>9</v>
      </c>
      <c r="B20" s="16" t="s">
        <v>424</v>
      </c>
      <c r="C20" s="16" t="s">
        <v>425</v>
      </c>
      <c r="D20" s="17">
        <v>96</v>
      </c>
      <c r="E20" s="17">
        <v>94</v>
      </c>
      <c r="F20" s="17">
        <f t="shared" si="1"/>
        <v>190</v>
      </c>
      <c r="G20" s="18">
        <v>3</v>
      </c>
      <c r="H20" s="17">
        <v>1540</v>
      </c>
      <c r="I20" s="19">
        <v>45</v>
      </c>
    </row>
    <row r="21" spans="1:9" ht="15.75" customHeight="1">
      <c r="A21" s="15">
        <v>8</v>
      </c>
      <c r="B21" s="16" t="s">
        <v>426</v>
      </c>
      <c r="C21" s="16" t="s">
        <v>402</v>
      </c>
      <c r="D21" s="17">
        <v>97</v>
      </c>
      <c r="E21" s="17">
        <v>95</v>
      </c>
      <c r="F21" s="17">
        <f t="shared" si="1"/>
        <v>192</v>
      </c>
      <c r="G21" s="18">
        <v>5</v>
      </c>
      <c r="H21" s="17">
        <v>1452</v>
      </c>
      <c r="I21" s="19">
        <v>42</v>
      </c>
    </row>
    <row r="22" spans="1:9" ht="15.75" customHeight="1">
      <c r="A22" s="15">
        <v>4</v>
      </c>
      <c r="B22" s="16" t="s">
        <v>427</v>
      </c>
      <c r="C22" s="16" t="s">
        <v>415</v>
      </c>
      <c r="D22" s="17">
        <v>98</v>
      </c>
      <c r="E22" s="17">
        <v>95</v>
      </c>
      <c r="F22" s="17">
        <f t="shared" si="1"/>
        <v>193</v>
      </c>
      <c r="G22" s="18">
        <v>6</v>
      </c>
      <c r="H22" s="17">
        <v>1535</v>
      </c>
      <c r="I22" s="19">
        <v>40</v>
      </c>
    </row>
    <row r="23" spans="1:9" ht="15.75" customHeight="1">
      <c r="A23" s="15">
        <v>2</v>
      </c>
      <c r="B23" s="16" t="s">
        <v>81</v>
      </c>
      <c r="C23" s="16" t="s">
        <v>418</v>
      </c>
      <c r="D23" s="17">
        <v>92</v>
      </c>
      <c r="E23" s="17">
        <v>95</v>
      </c>
      <c r="F23" s="17">
        <f t="shared" si="1"/>
        <v>187</v>
      </c>
      <c r="G23" s="18">
        <v>2</v>
      </c>
      <c r="H23" s="17">
        <v>1513</v>
      </c>
      <c r="I23" s="19">
        <v>29</v>
      </c>
    </row>
    <row r="24" spans="1:9" ht="15.75" customHeight="1">
      <c r="A24" s="15">
        <v>7</v>
      </c>
      <c r="B24" s="16" t="s">
        <v>428</v>
      </c>
      <c r="C24" s="16" t="s">
        <v>415</v>
      </c>
      <c r="D24" s="17">
        <v>91</v>
      </c>
      <c r="E24" s="17">
        <v>96</v>
      </c>
      <c r="F24" s="17">
        <f t="shared" si="1"/>
        <v>187</v>
      </c>
      <c r="G24" s="18">
        <v>2</v>
      </c>
      <c r="H24" s="17">
        <v>1509</v>
      </c>
      <c r="I24" s="19">
        <v>25</v>
      </c>
    </row>
    <row r="25" spans="1:9" ht="15.75" customHeight="1">
      <c r="A25" s="23">
        <v>3</v>
      </c>
      <c r="B25" s="24" t="s">
        <v>429</v>
      </c>
      <c r="C25" s="24" t="s">
        <v>415</v>
      </c>
      <c r="D25" s="25">
        <v>95</v>
      </c>
      <c r="E25" s="25">
        <v>96</v>
      </c>
      <c r="F25" s="25">
        <f t="shared" si="1"/>
        <v>191</v>
      </c>
      <c r="G25" s="26">
        <v>4</v>
      </c>
      <c r="H25" s="25">
        <v>1506</v>
      </c>
      <c r="I25" s="27">
        <v>25</v>
      </c>
    </row>
    <row r="26" ht="15.75" customHeight="1"/>
    <row r="27" spans="1:9" ht="15.75" customHeight="1">
      <c r="A27" s="1"/>
      <c r="B27" s="2" t="s">
        <v>35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8</v>
      </c>
      <c r="B29" s="12" t="s">
        <v>430</v>
      </c>
      <c r="C29" s="12" t="s">
        <v>187</v>
      </c>
      <c r="D29" s="13">
        <v>96</v>
      </c>
      <c r="E29" s="13">
        <v>97</v>
      </c>
      <c r="F29" s="13">
        <f aca="true" t="shared" si="2" ref="F29:F37">SUM(D29:E29)</f>
        <v>193</v>
      </c>
      <c r="G29" s="13">
        <v>8</v>
      </c>
      <c r="H29" s="13">
        <v>1548</v>
      </c>
      <c r="I29" s="14">
        <v>65</v>
      </c>
    </row>
    <row r="30" spans="1:9" ht="15.75" customHeight="1">
      <c r="A30" s="15">
        <v>9</v>
      </c>
      <c r="B30" s="16" t="s">
        <v>431</v>
      </c>
      <c r="C30" s="16" t="s">
        <v>418</v>
      </c>
      <c r="D30" s="17">
        <v>98</v>
      </c>
      <c r="E30" s="17">
        <v>96</v>
      </c>
      <c r="F30" s="17">
        <f t="shared" si="2"/>
        <v>194</v>
      </c>
      <c r="G30" s="18">
        <v>9</v>
      </c>
      <c r="H30" s="17">
        <v>1527</v>
      </c>
      <c r="I30" s="19">
        <v>57</v>
      </c>
    </row>
    <row r="31" spans="1:9" ht="15.75" customHeight="1">
      <c r="A31" s="15">
        <v>6</v>
      </c>
      <c r="B31" s="16" t="s">
        <v>391</v>
      </c>
      <c r="C31" s="16" t="s">
        <v>19</v>
      </c>
      <c r="D31" s="17" t="s">
        <v>32</v>
      </c>
      <c r="E31" s="17"/>
      <c r="F31" s="17">
        <f t="shared" si="2"/>
        <v>0</v>
      </c>
      <c r="G31" s="18">
        <v>0</v>
      </c>
      <c r="H31" s="17">
        <v>1154</v>
      </c>
      <c r="I31" s="19">
        <v>48</v>
      </c>
    </row>
    <row r="32" spans="1:9" ht="15.75" customHeight="1">
      <c r="A32" s="15">
        <v>1</v>
      </c>
      <c r="B32" s="16" t="s">
        <v>432</v>
      </c>
      <c r="C32" s="16" t="s">
        <v>425</v>
      </c>
      <c r="D32" s="17">
        <v>94</v>
      </c>
      <c r="E32" s="17">
        <v>92</v>
      </c>
      <c r="F32" s="17">
        <f t="shared" si="2"/>
        <v>186</v>
      </c>
      <c r="G32" s="18">
        <v>6</v>
      </c>
      <c r="H32" s="20">
        <v>1499</v>
      </c>
      <c r="I32" s="21">
        <v>44</v>
      </c>
    </row>
    <row r="33" spans="1:9" ht="15.75" customHeight="1">
      <c r="A33" s="15">
        <v>4</v>
      </c>
      <c r="B33" s="16" t="s">
        <v>433</v>
      </c>
      <c r="C33" s="16" t="s">
        <v>247</v>
      </c>
      <c r="D33" s="17">
        <v>95</v>
      </c>
      <c r="E33" s="17">
        <v>92</v>
      </c>
      <c r="F33" s="17">
        <f t="shared" si="2"/>
        <v>187</v>
      </c>
      <c r="G33" s="18">
        <v>7</v>
      </c>
      <c r="H33" s="17">
        <v>1497</v>
      </c>
      <c r="I33" s="19">
        <v>43</v>
      </c>
    </row>
    <row r="34" spans="1:9" ht="15.75" customHeight="1">
      <c r="A34" s="15">
        <v>7</v>
      </c>
      <c r="B34" s="16" t="s">
        <v>434</v>
      </c>
      <c r="C34" s="16" t="s">
        <v>418</v>
      </c>
      <c r="D34" s="17">
        <v>89</v>
      </c>
      <c r="E34" s="17">
        <v>92</v>
      </c>
      <c r="F34" s="17">
        <f t="shared" si="2"/>
        <v>181</v>
      </c>
      <c r="G34" s="18">
        <v>4</v>
      </c>
      <c r="H34" s="17">
        <v>1129</v>
      </c>
      <c r="I34" s="19">
        <v>35</v>
      </c>
    </row>
    <row r="35" spans="1:9" ht="15.75" customHeight="1">
      <c r="A35" s="15">
        <v>3</v>
      </c>
      <c r="B35" s="16" t="s">
        <v>388</v>
      </c>
      <c r="C35" s="16" t="s">
        <v>402</v>
      </c>
      <c r="D35" s="17">
        <v>92</v>
      </c>
      <c r="E35" s="17">
        <v>86</v>
      </c>
      <c r="F35" s="17">
        <f t="shared" si="2"/>
        <v>178</v>
      </c>
      <c r="G35" s="18">
        <v>3</v>
      </c>
      <c r="H35" s="17">
        <v>1483</v>
      </c>
      <c r="I35" s="19">
        <v>34</v>
      </c>
    </row>
    <row r="36" spans="1:9" ht="15.75" customHeight="1">
      <c r="A36" s="15">
        <v>2</v>
      </c>
      <c r="B36" s="16" t="s">
        <v>393</v>
      </c>
      <c r="C36" s="16" t="s">
        <v>43</v>
      </c>
      <c r="D36" s="17">
        <v>91</v>
      </c>
      <c r="E36" s="17">
        <v>93</v>
      </c>
      <c r="F36" s="17">
        <f t="shared" si="2"/>
        <v>184</v>
      </c>
      <c r="G36" s="18">
        <v>5</v>
      </c>
      <c r="H36" s="17">
        <v>1476</v>
      </c>
      <c r="I36" s="19">
        <v>31</v>
      </c>
    </row>
    <row r="37" spans="1:9" ht="15.75" customHeight="1">
      <c r="A37" s="23">
        <v>5</v>
      </c>
      <c r="B37" s="24" t="s">
        <v>435</v>
      </c>
      <c r="C37" s="24" t="s">
        <v>247</v>
      </c>
      <c r="D37" s="25" t="s">
        <v>32</v>
      </c>
      <c r="E37" s="25"/>
      <c r="F37" s="25">
        <f t="shared" si="2"/>
        <v>0</v>
      </c>
      <c r="G37" s="26">
        <v>0</v>
      </c>
      <c r="H37" s="25">
        <v>0</v>
      </c>
      <c r="I37" s="27">
        <v>0</v>
      </c>
    </row>
    <row r="38" ht="15.75" customHeight="1"/>
    <row r="39" spans="1:9" ht="15.75" customHeight="1">
      <c r="A39" s="1"/>
      <c r="B39" s="2" t="s">
        <v>78</v>
      </c>
      <c r="C39" s="2"/>
      <c r="D39" s="2"/>
      <c r="E39" s="2"/>
      <c r="F39" s="2"/>
      <c r="G39" s="2"/>
      <c r="H39" s="2"/>
      <c r="I39" s="2"/>
    </row>
    <row r="40" spans="1: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</row>
    <row r="41" spans="1:9" ht="15.75" customHeight="1">
      <c r="A41" s="11">
        <v>8</v>
      </c>
      <c r="B41" s="12" t="s">
        <v>436</v>
      </c>
      <c r="C41" s="12" t="s">
        <v>247</v>
      </c>
      <c r="D41" s="13">
        <v>93</v>
      </c>
      <c r="E41" s="13">
        <v>94</v>
      </c>
      <c r="F41" s="13">
        <f aca="true" t="shared" si="3" ref="F41:F48">SUM(D41:E41)</f>
        <v>187</v>
      </c>
      <c r="G41" s="13">
        <v>7</v>
      </c>
      <c r="H41" s="13">
        <v>1497</v>
      </c>
      <c r="I41" s="14">
        <v>50</v>
      </c>
    </row>
    <row r="42" spans="1:9" ht="15.75" customHeight="1">
      <c r="A42" s="15">
        <v>5</v>
      </c>
      <c r="B42" s="16" t="s">
        <v>437</v>
      </c>
      <c r="C42" s="16" t="s">
        <v>247</v>
      </c>
      <c r="D42" s="17">
        <v>93</v>
      </c>
      <c r="E42" s="17">
        <v>92</v>
      </c>
      <c r="F42" s="17">
        <f t="shared" si="3"/>
        <v>185</v>
      </c>
      <c r="G42" s="18">
        <v>6</v>
      </c>
      <c r="H42" s="17">
        <v>1489</v>
      </c>
      <c r="I42" s="19">
        <v>47</v>
      </c>
    </row>
    <row r="43" spans="1:9" ht="15.75" customHeight="1">
      <c r="A43" s="15">
        <v>7</v>
      </c>
      <c r="B43" s="16" t="s">
        <v>438</v>
      </c>
      <c r="C43" s="16" t="s">
        <v>21</v>
      </c>
      <c r="D43" s="17">
        <v>90</v>
      </c>
      <c r="E43" s="17">
        <v>98</v>
      </c>
      <c r="F43" s="17">
        <f t="shared" si="3"/>
        <v>188</v>
      </c>
      <c r="G43" s="18">
        <v>8</v>
      </c>
      <c r="H43" s="17">
        <v>1487</v>
      </c>
      <c r="I43" s="19">
        <v>43</v>
      </c>
    </row>
    <row r="44" spans="1:9" ht="15.75" customHeight="1">
      <c r="A44" s="15">
        <v>4</v>
      </c>
      <c r="B44" s="104" t="s">
        <v>439</v>
      </c>
      <c r="C44" s="16" t="s">
        <v>187</v>
      </c>
      <c r="D44" s="105">
        <v>0</v>
      </c>
      <c r="E44" s="105">
        <v>0</v>
      </c>
      <c r="F44" s="17">
        <f t="shared" si="3"/>
        <v>0</v>
      </c>
      <c r="G44" s="18">
        <v>0</v>
      </c>
      <c r="H44" s="17">
        <v>1311</v>
      </c>
      <c r="I44" s="19">
        <v>43</v>
      </c>
    </row>
    <row r="45" spans="1:9" ht="15.75" customHeight="1">
      <c r="A45" s="15">
        <v>6</v>
      </c>
      <c r="B45" s="16" t="s">
        <v>440</v>
      </c>
      <c r="C45" s="16" t="s">
        <v>418</v>
      </c>
      <c r="D45" s="17">
        <v>86</v>
      </c>
      <c r="E45" s="17">
        <v>95</v>
      </c>
      <c r="F45" s="17">
        <f t="shared" si="3"/>
        <v>181</v>
      </c>
      <c r="G45" s="18">
        <v>5</v>
      </c>
      <c r="H45" s="17">
        <v>1310</v>
      </c>
      <c r="I45" s="19">
        <v>42</v>
      </c>
    </row>
    <row r="46" spans="1:9" ht="15.75" customHeight="1">
      <c r="A46" s="15">
        <v>2</v>
      </c>
      <c r="B46" s="16" t="s">
        <v>441</v>
      </c>
      <c r="C46" s="16" t="s">
        <v>247</v>
      </c>
      <c r="D46" s="17">
        <v>90</v>
      </c>
      <c r="E46" s="17">
        <v>91</v>
      </c>
      <c r="F46" s="17">
        <f t="shared" si="3"/>
        <v>181</v>
      </c>
      <c r="G46" s="18">
        <v>5</v>
      </c>
      <c r="H46" s="17">
        <v>1464</v>
      </c>
      <c r="I46" s="19">
        <v>33</v>
      </c>
    </row>
    <row r="47" spans="1:9" ht="15.75" customHeight="1">
      <c r="A47" s="15">
        <v>3</v>
      </c>
      <c r="B47" s="16" t="s">
        <v>442</v>
      </c>
      <c r="C47" s="16" t="s">
        <v>423</v>
      </c>
      <c r="D47" s="17" t="s">
        <v>32</v>
      </c>
      <c r="E47" s="17"/>
      <c r="F47" s="17">
        <f t="shared" si="3"/>
        <v>0</v>
      </c>
      <c r="G47" s="18">
        <v>0</v>
      </c>
      <c r="H47" s="17">
        <v>1078</v>
      </c>
      <c r="I47" s="19">
        <v>18</v>
      </c>
    </row>
    <row r="48" spans="1:9" ht="15.75" customHeight="1">
      <c r="A48" s="23">
        <v>1</v>
      </c>
      <c r="B48" s="24" t="s">
        <v>443</v>
      </c>
      <c r="C48" s="24" t="s">
        <v>247</v>
      </c>
      <c r="D48" s="25" t="s">
        <v>32</v>
      </c>
      <c r="E48" s="25"/>
      <c r="F48" s="25">
        <f t="shared" si="3"/>
        <v>0</v>
      </c>
      <c r="G48" s="26">
        <v>0</v>
      </c>
      <c r="H48" s="28">
        <v>0</v>
      </c>
      <c r="I48" s="29">
        <v>0</v>
      </c>
    </row>
    <row r="49" ht="15.75" customHeight="1"/>
    <row r="50" spans="1:9" ht="15.75" customHeight="1">
      <c r="A50" s="1"/>
      <c r="B50" s="2" t="s">
        <v>104</v>
      </c>
      <c r="C50" s="2"/>
      <c r="D50" s="2"/>
      <c r="E50" s="2"/>
      <c r="F50" s="2"/>
      <c r="G50" s="2"/>
      <c r="H50" s="2"/>
      <c r="I50" s="2"/>
    </row>
    <row r="51" spans="1:9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</row>
    <row r="52" spans="1:9" ht="15.75" customHeight="1">
      <c r="A52" s="11">
        <v>8</v>
      </c>
      <c r="B52" s="12" t="s">
        <v>444</v>
      </c>
      <c r="C52" s="12" t="s">
        <v>247</v>
      </c>
      <c r="D52" s="13">
        <v>94</v>
      </c>
      <c r="E52" s="13">
        <v>90</v>
      </c>
      <c r="F52" s="13">
        <f aca="true" t="shared" si="4" ref="F52:F59">SUM(D52:E52)</f>
        <v>184</v>
      </c>
      <c r="G52" s="13">
        <v>6</v>
      </c>
      <c r="H52" s="13">
        <v>1518</v>
      </c>
      <c r="I52" s="14">
        <v>58</v>
      </c>
    </row>
    <row r="53" spans="1:9" ht="15.75" customHeight="1">
      <c r="A53" s="15">
        <v>1</v>
      </c>
      <c r="B53" s="16" t="s">
        <v>445</v>
      </c>
      <c r="C53" s="16" t="s">
        <v>82</v>
      </c>
      <c r="D53" s="17">
        <v>95</v>
      </c>
      <c r="E53" s="17">
        <v>92</v>
      </c>
      <c r="F53" s="17">
        <f t="shared" si="4"/>
        <v>187</v>
      </c>
      <c r="G53" s="18">
        <v>7</v>
      </c>
      <c r="H53" s="20">
        <v>1511</v>
      </c>
      <c r="I53" s="21">
        <v>58</v>
      </c>
    </row>
    <row r="54" spans="1:9" ht="15.75" customHeight="1">
      <c r="A54" s="15">
        <v>3</v>
      </c>
      <c r="B54" s="16" t="s">
        <v>446</v>
      </c>
      <c r="C54" s="16" t="s">
        <v>82</v>
      </c>
      <c r="D54" s="17">
        <v>93</v>
      </c>
      <c r="E54" s="17">
        <v>95</v>
      </c>
      <c r="F54" s="17">
        <f t="shared" si="4"/>
        <v>188</v>
      </c>
      <c r="G54" s="18">
        <v>8</v>
      </c>
      <c r="H54" s="17">
        <v>1427</v>
      </c>
      <c r="I54" s="19">
        <v>44</v>
      </c>
    </row>
    <row r="55" spans="1:9" ht="15.75" customHeight="1">
      <c r="A55" s="15">
        <v>4</v>
      </c>
      <c r="B55" s="16" t="s">
        <v>447</v>
      </c>
      <c r="C55" s="16" t="s">
        <v>448</v>
      </c>
      <c r="D55" s="17">
        <v>89</v>
      </c>
      <c r="E55" s="17">
        <v>85</v>
      </c>
      <c r="F55" s="17">
        <f t="shared" si="4"/>
        <v>174</v>
      </c>
      <c r="G55" s="18">
        <v>4</v>
      </c>
      <c r="H55" s="17">
        <v>1374</v>
      </c>
      <c r="I55" s="19">
        <v>33</v>
      </c>
    </row>
    <row r="56" spans="1:9" ht="15.75" customHeight="1">
      <c r="A56" s="15">
        <v>6</v>
      </c>
      <c r="B56" s="16" t="s">
        <v>449</v>
      </c>
      <c r="C56" s="16" t="s">
        <v>448</v>
      </c>
      <c r="D56" s="17">
        <v>88</v>
      </c>
      <c r="E56" s="17">
        <v>87</v>
      </c>
      <c r="F56" s="17">
        <f t="shared" si="4"/>
        <v>175</v>
      </c>
      <c r="G56" s="18">
        <v>5</v>
      </c>
      <c r="H56" s="17">
        <v>1225</v>
      </c>
      <c r="I56" s="19">
        <v>33</v>
      </c>
    </row>
    <row r="57" spans="1:9" ht="15.75" customHeight="1">
      <c r="A57" s="15">
        <v>7</v>
      </c>
      <c r="B57" s="16" t="s">
        <v>450</v>
      </c>
      <c r="C57" s="16" t="s">
        <v>418</v>
      </c>
      <c r="D57" s="17">
        <v>92</v>
      </c>
      <c r="E57" s="17">
        <v>81</v>
      </c>
      <c r="F57" s="17">
        <f t="shared" si="4"/>
        <v>173</v>
      </c>
      <c r="G57" s="18">
        <v>3</v>
      </c>
      <c r="H57" s="17">
        <v>1350</v>
      </c>
      <c r="I57" s="19">
        <v>31</v>
      </c>
    </row>
    <row r="58" spans="1:9" ht="15.75" customHeight="1">
      <c r="A58" s="15">
        <v>5</v>
      </c>
      <c r="B58" s="16" t="s">
        <v>451</v>
      </c>
      <c r="C58" s="16" t="s">
        <v>119</v>
      </c>
      <c r="D58" s="17">
        <v>87</v>
      </c>
      <c r="E58" s="17">
        <v>74</v>
      </c>
      <c r="F58" s="17">
        <f t="shared" si="4"/>
        <v>161</v>
      </c>
      <c r="G58" s="18">
        <v>2</v>
      </c>
      <c r="H58" s="17">
        <v>1245</v>
      </c>
      <c r="I58" s="19">
        <v>22</v>
      </c>
    </row>
    <row r="59" spans="1:9" ht="15.75" customHeight="1">
      <c r="A59" s="23">
        <v>2</v>
      </c>
      <c r="B59" s="24" t="s">
        <v>452</v>
      </c>
      <c r="C59" s="24" t="s">
        <v>453</v>
      </c>
      <c r="D59" s="25" t="s">
        <v>32</v>
      </c>
      <c r="E59" s="25"/>
      <c r="F59" s="25">
        <f t="shared" si="4"/>
        <v>0</v>
      </c>
      <c r="G59" s="26">
        <v>0</v>
      </c>
      <c r="H59" s="25">
        <v>0</v>
      </c>
      <c r="I59" s="27">
        <v>0</v>
      </c>
    </row>
    <row r="60" ht="15.75" customHeight="1"/>
    <row r="61" ht="15.75" customHeight="1">
      <c r="C61" s="2" t="s">
        <v>454</v>
      </c>
    </row>
    <row r="62" ht="15.75" customHeight="1">
      <c r="A62" s="4" t="s">
        <v>455</v>
      </c>
    </row>
    <row r="63" ht="15">
      <c r="A63" s="22" t="s">
        <v>47</v>
      </c>
    </row>
    <row r="64" ht="15">
      <c r="A64" s="4" t="s">
        <v>48</v>
      </c>
    </row>
    <row r="65" ht="15">
      <c r="A65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9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410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0">
        <v>2</v>
      </c>
      <c r="B5" s="43" t="s">
        <v>411</v>
      </c>
      <c r="C5" s="43" t="s">
        <v>247</v>
      </c>
      <c r="D5" s="45">
        <v>99</v>
      </c>
      <c r="E5" s="106">
        <v>100</v>
      </c>
      <c r="F5" s="45">
        <v>199</v>
      </c>
      <c r="G5" s="45">
        <v>6</v>
      </c>
      <c r="H5" s="44">
        <v>1591</v>
      </c>
      <c r="I5" s="46">
        <v>48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2">
        <v>5</v>
      </c>
      <c r="B6" s="48" t="s">
        <v>420</v>
      </c>
      <c r="C6" s="48" t="s">
        <v>415</v>
      </c>
      <c r="D6" s="49">
        <v>98</v>
      </c>
      <c r="E6" s="49">
        <v>98</v>
      </c>
      <c r="F6" s="50">
        <v>196</v>
      </c>
      <c r="G6" s="50">
        <v>5</v>
      </c>
      <c r="H6" s="49">
        <v>1566</v>
      </c>
      <c r="I6" s="51">
        <v>39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7">
        <v>4</v>
      </c>
      <c r="B7" s="48" t="s">
        <v>427</v>
      </c>
      <c r="C7" s="48" t="s">
        <v>415</v>
      </c>
      <c r="D7" s="49">
        <v>98</v>
      </c>
      <c r="E7" s="49">
        <v>95</v>
      </c>
      <c r="F7" s="50">
        <v>193</v>
      </c>
      <c r="G7" s="50">
        <v>4</v>
      </c>
      <c r="H7" s="49">
        <v>1535</v>
      </c>
      <c r="I7" s="51">
        <v>31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7">
        <v>6</v>
      </c>
      <c r="B8" s="48" t="s">
        <v>428</v>
      </c>
      <c r="C8" s="48" t="s">
        <v>415</v>
      </c>
      <c r="D8" s="49">
        <v>91</v>
      </c>
      <c r="E8" s="49">
        <v>96</v>
      </c>
      <c r="F8" s="50">
        <v>187</v>
      </c>
      <c r="G8" s="50">
        <v>2</v>
      </c>
      <c r="H8" s="49">
        <v>1509</v>
      </c>
      <c r="I8" s="51">
        <v>21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2">
        <v>3</v>
      </c>
      <c r="B9" s="48" t="s">
        <v>429</v>
      </c>
      <c r="C9" s="48" t="s">
        <v>415</v>
      </c>
      <c r="D9" s="49">
        <v>95</v>
      </c>
      <c r="E9" s="49">
        <v>96</v>
      </c>
      <c r="F9" s="50">
        <v>191</v>
      </c>
      <c r="G9" s="50">
        <v>3</v>
      </c>
      <c r="H9" s="49">
        <v>1506</v>
      </c>
      <c r="I9" s="51">
        <v>19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61">
        <v>1</v>
      </c>
      <c r="B10" s="56" t="s">
        <v>388</v>
      </c>
      <c r="C10" s="56" t="s">
        <v>402</v>
      </c>
      <c r="D10" s="58">
        <v>92</v>
      </c>
      <c r="E10" s="58">
        <v>86</v>
      </c>
      <c r="F10" s="58">
        <v>178</v>
      </c>
      <c r="G10" s="58">
        <v>1</v>
      </c>
      <c r="H10" s="98">
        <v>1483</v>
      </c>
      <c r="I10" s="99">
        <v>17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42">
        <v>5</v>
      </c>
      <c r="B14" s="43" t="s">
        <v>444</v>
      </c>
      <c r="C14" s="43" t="s">
        <v>247</v>
      </c>
      <c r="D14" s="44">
        <v>94</v>
      </c>
      <c r="E14" s="44">
        <v>90</v>
      </c>
      <c r="F14" s="45">
        <v>184</v>
      </c>
      <c r="G14" s="45">
        <v>5</v>
      </c>
      <c r="H14" s="44">
        <v>1518</v>
      </c>
      <c r="I14" s="46">
        <v>40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47">
        <v>6</v>
      </c>
      <c r="B15" s="48" t="s">
        <v>436</v>
      </c>
      <c r="C15" s="48" t="s">
        <v>247</v>
      </c>
      <c r="D15" s="49">
        <v>93</v>
      </c>
      <c r="E15" s="49">
        <v>94</v>
      </c>
      <c r="F15" s="50">
        <v>187</v>
      </c>
      <c r="G15" s="50">
        <v>6</v>
      </c>
      <c r="H15" s="49">
        <v>1497</v>
      </c>
      <c r="I15" s="51">
        <v>35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2">
        <v>3</v>
      </c>
      <c r="B16" s="107" t="s">
        <v>439</v>
      </c>
      <c r="C16" s="48" t="s">
        <v>187</v>
      </c>
      <c r="D16" s="108">
        <v>0</v>
      </c>
      <c r="E16" s="108">
        <v>0</v>
      </c>
      <c r="F16" s="50">
        <v>0</v>
      </c>
      <c r="G16" s="50">
        <v>0</v>
      </c>
      <c r="H16" s="49">
        <v>1311</v>
      </c>
      <c r="I16" s="51">
        <v>29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7">
        <v>4</v>
      </c>
      <c r="B17" s="48" t="s">
        <v>440</v>
      </c>
      <c r="C17" s="48" t="s">
        <v>418</v>
      </c>
      <c r="D17" s="49">
        <v>86</v>
      </c>
      <c r="E17" s="49">
        <v>95</v>
      </c>
      <c r="F17" s="50">
        <v>181</v>
      </c>
      <c r="G17" s="50">
        <v>4</v>
      </c>
      <c r="H17" s="49">
        <v>1310</v>
      </c>
      <c r="I17" s="51">
        <v>29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2">
        <v>1</v>
      </c>
      <c r="B18" s="48" t="s">
        <v>441</v>
      </c>
      <c r="C18" s="48" t="s">
        <v>247</v>
      </c>
      <c r="D18" s="50">
        <v>90</v>
      </c>
      <c r="E18" s="50">
        <v>91</v>
      </c>
      <c r="F18" s="50">
        <v>181</v>
      </c>
      <c r="G18" s="50">
        <v>4</v>
      </c>
      <c r="H18" s="53">
        <v>1464</v>
      </c>
      <c r="I18" s="54">
        <v>21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5">
        <v>2</v>
      </c>
      <c r="B19" s="56" t="s">
        <v>442</v>
      </c>
      <c r="C19" s="56" t="s">
        <v>423</v>
      </c>
      <c r="D19" s="57" t="s">
        <v>32</v>
      </c>
      <c r="E19" s="57" t="s">
        <v>456</v>
      </c>
      <c r="F19" s="58">
        <v>0</v>
      </c>
      <c r="G19" s="58">
        <v>0</v>
      </c>
      <c r="H19" s="57">
        <v>1078</v>
      </c>
      <c r="I19" s="59">
        <v>12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" t="s">
        <v>454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" t="s">
        <v>295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22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" t="s">
        <v>48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3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457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T3" s="4"/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7</v>
      </c>
      <c r="B5" s="12" t="s">
        <v>412</v>
      </c>
      <c r="C5" s="12" t="s">
        <v>187</v>
      </c>
      <c r="D5" s="13">
        <v>99</v>
      </c>
      <c r="E5" s="102">
        <v>100</v>
      </c>
      <c r="F5" s="13">
        <f aca="true" t="shared" si="0" ref="F5:F13">SUM(D5:E5)</f>
        <v>199</v>
      </c>
      <c r="G5" s="13">
        <v>9</v>
      </c>
      <c r="H5" s="13">
        <v>1586</v>
      </c>
      <c r="I5" s="14">
        <v>69</v>
      </c>
      <c r="K5" s="11">
        <v>6</v>
      </c>
      <c r="L5" s="12" t="s">
        <v>458</v>
      </c>
      <c r="M5" s="12" t="s">
        <v>390</v>
      </c>
      <c r="N5" s="13">
        <v>93</v>
      </c>
      <c r="O5" s="13">
        <v>96</v>
      </c>
      <c r="P5" s="13">
        <f aca="true" t="shared" si="1" ref="P5:P13">SUM(N5:O5)</f>
        <v>189</v>
      </c>
      <c r="Q5" s="13">
        <v>7</v>
      </c>
      <c r="R5" s="13">
        <v>1517</v>
      </c>
      <c r="S5" s="14">
        <v>57</v>
      </c>
    </row>
    <row r="6" spans="1:19" ht="15.75" customHeight="1">
      <c r="A6" s="15">
        <v>4</v>
      </c>
      <c r="B6" s="16" t="s">
        <v>459</v>
      </c>
      <c r="C6" s="16" t="s">
        <v>119</v>
      </c>
      <c r="D6" s="17">
        <v>99</v>
      </c>
      <c r="E6" s="17">
        <v>98</v>
      </c>
      <c r="F6" s="17">
        <f t="shared" si="0"/>
        <v>197</v>
      </c>
      <c r="G6" s="18">
        <v>7</v>
      </c>
      <c r="H6" s="17">
        <v>1587</v>
      </c>
      <c r="I6" s="19">
        <v>65</v>
      </c>
      <c r="K6" s="15">
        <v>2</v>
      </c>
      <c r="L6" s="16" t="s">
        <v>460</v>
      </c>
      <c r="M6" s="16" t="s">
        <v>425</v>
      </c>
      <c r="N6" s="17">
        <v>97</v>
      </c>
      <c r="O6" s="17">
        <v>96</v>
      </c>
      <c r="P6" s="17">
        <f t="shared" si="1"/>
        <v>193</v>
      </c>
      <c r="Q6" s="18">
        <v>9</v>
      </c>
      <c r="R6" s="17">
        <v>1517</v>
      </c>
      <c r="S6" s="19">
        <v>54</v>
      </c>
    </row>
    <row r="7" spans="1:19" ht="15.75" customHeight="1">
      <c r="A7" s="15">
        <v>1</v>
      </c>
      <c r="B7" s="16" t="s">
        <v>461</v>
      </c>
      <c r="C7" s="16" t="s">
        <v>247</v>
      </c>
      <c r="D7" s="17">
        <v>99</v>
      </c>
      <c r="E7" s="17">
        <v>99</v>
      </c>
      <c r="F7" s="17">
        <f t="shared" si="0"/>
        <v>198</v>
      </c>
      <c r="G7" s="18">
        <v>8</v>
      </c>
      <c r="H7" s="20">
        <v>1570</v>
      </c>
      <c r="I7" s="21">
        <v>53</v>
      </c>
      <c r="K7" s="15">
        <v>4</v>
      </c>
      <c r="L7" s="16" t="s">
        <v>462</v>
      </c>
      <c r="M7" s="16" t="s">
        <v>131</v>
      </c>
      <c r="N7" s="17">
        <v>91</v>
      </c>
      <c r="O7" s="17">
        <v>96</v>
      </c>
      <c r="P7" s="17">
        <f t="shared" si="1"/>
        <v>187</v>
      </c>
      <c r="Q7" s="18">
        <v>6</v>
      </c>
      <c r="R7" s="17">
        <v>1338</v>
      </c>
      <c r="S7" s="19">
        <v>51</v>
      </c>
    </row>
    <row r="8" spans="1:19" ht="15.75" customHeight="1">
      <c r="A8" s="15">
        <v>6</v>
      </c>
      <c r="B8" s="16" t="s">
        <v>414</v>
      </c>
      <c r="C8" s="16" t="s">
        <v>415</v>
      </c>
      <c r="D8" s="17">
        <v>97</v>
      </c>
      <c r="E8" s="109">
        <v>100</v>
      </c>
      <c r="F8" s="17">
        <f t="shared" si="0"/>
        <v>197</v>
      </c>
      <c r="G8" s="18">
        <v>7</v>
      </c>
      <c r="H8" s="17">
        <v>1565</v>
      </c>
      <c r="I8" s="19">
        <v>47</v>
      </c>
      <c r="K8" s="15">
        <v>5</v>
      </c>
      <c r="L8" s="16" t="s">
        <v>401</v>
      </c>
      <c r="M8" s="16" t="s">
        <v>402</v>
      </c>
      <c r="N8" s="17">
        <v>92</v>
      </c>
      <c r="O8" s="17">
        <v>92</v>
      </c>
      <c r="P8" s="17">
        <f t="shared" si="1"/>
        <v>184</v>
      </c>
      <c r="Q8" s="18">
        <v>5</v>
      </c>
      <c r="R8" s="17">
        <v>1495</v>
      </c>
      <c r="S8" s="19">
        <v>44</v>
      </c>
    </row>
    <row r="9" spans="1:19" ht="15.75" customHeight="1">
      <c r="A9" s="15">
        <v>9</v>
      </c>
      <c r="B9" s="16" t="s">
        <v>463</v>
      </c>
      <c r="C9" s="16" t="s">
        <v>187</v>
      </c>
      <c r="D9" s="17">
        <v>96</v>
      </c>
      <c r="E9" s="17">
        <v>99</v>
      </c>
      <c r="F9" s="17">
        <f t="shared" si="0"/>
        <v>195</v>
      </c>
      <c r="G9" s="18">
        <v>5</v>
      </c>
      <c r="H9" s="17">
        <v>1555</v>
      </c>
      <c r="I9" s="19">
        <v>38</v>
      </c>
      <c r="K9" s="15">
        <v>3</v>
      </c>
      <c r="L9" s="16" t="s">
        <v>464</v>
      </c>
      <c r="M9" s="16" t="s">
        <v>415</v>
      </c>
      <c r="N9" s="17">
        <v>98</v>
      </c>
      <c r="O9" s="17">
        <v>95</v>
      </c>
      <c r="P9" s="17">
        <f t="shared" si="1"/>
        <v>193</v>
      </c>
      <c r="Q9" s="18">
        <v>9</v>
      </c>
      <c r="R9" s="17">
        <v>1317</v>
      </c>
      <c r="S9" s="19">
        <v>40</v>
      </c>
    </row>
    <row r="10" spans="1:19" ht="15.75" customHeight="1">
      <c r="A10" s="15">
        <v>8</v>
      </c>
      <c r="B10" s="16" t="s">
        <v>255</v>
      </c>
      <c r="C10" s="16" t="s">
        <v>187</v>
      </c>
      <c r="D10" s="17">
        <v>96</v>
      </c>
      <c r="E10" s="17">
        <v>99</v>
      </c>
      <c r="F10" s="17">
        <f t="shared" si="0"/>
        <v>195</v>
      </c>
      <c r="G10" s="18">
        <v>5</v>
      </c>
      <c r="H10" s="17">
        <v>1553</v>
      </c>
      <c r="I10" s="19">
        <v>37</v>
      </c>
      <c r="K10" s="15">
        <v>9</v>
      </c>
      <c r="L10" s="16" t="s">
        <v>465</v>
      </c>
      <c r="M10" s="16" t="s">
        <v>19</v>
      </c>
      <c r="N10" s="17" t="s">
        <v>32</v>
      </c>
      <c r="O10" s="17"/>
      <c r="P10" s="17">
        <f t="shared" si="1"/>
        <v>0</v>
      </c>
      <c r="Q10" s="18">
        <v>0</v>
      </c>
      <c r="R10" s="17">
        <v>1139</v>
      </c>
      <c r="S10" s="19">
        <v>40</v>
      </c>
    </row>
    <row r="11" spans="1:19" ht="15.75" customHeight="1">
      <c r="A11" s="15">
        <v>2</v>
      </c>
      <c r="B11" s="16" t="s">
        <v>389</v>
      </c>
      <c r="C11" s="16" t="s">
        <v>390</v>
      </c>
      <c r="D11" s="17">
        <v>98</v>
      </c>
      <c r="E11" s="17">
        <v>97</v>
      </c>
      <c r="F11" s="17">
        <f t="shared" si="0"/>
        <v>195</v>
      </c>
      <c r="G11" s="18">
        <v>5</v>
      </c>
      <c r="H11" s="20">
        <v>1549</v>
      </c>
      <c r="I11" s="21">
        <v>34</v>
      </c>
      <c r="K11" s="15">
        <v>7</v>
      </c>
      <c r="L11" s="16" t="s">
        <v>466</v>
      </c>
      <c r="M11" s="16" t="s">
        <v>418</v>
      </c>
      <c r="N11" s="17">
        <v>91</v>
      </c>
      <c r="O11" s="17">
        <v>92</v>
      </c>
      <c r="P11" s="17">
        <f t="shared" si="1"/>
        <v>183</v>
      </c>
      <c r="Q11" s="18">
        <v>4</v>
      </c>
      <c r="R11" s="17">
        <v>1454</v>
      </c>
      <c r="S11" s="19">
        <v>32</v>
      </c>
    </row>
    <row r="12" spans="1:19" ht="15.75" customHeight="1">
      <c r="A12" s="15">
        <v>5</v>
      </c>
      <c r="B12" s="16" t="s">
        <v>427</v>
      </c>
      <c r="C12" s="16" t="s">
        <v>415</v>
      </c>
      <c r="D12" s="17">
        <v>95</v>
      </c>
      <c r="E12" s="17">
        <v>93</v>
      </c>
      <c r="F12" s="17">
        <f t="shared" si="0"/>
        <v>188</v>
      </c>
      <c r="G12" s="18">
        <v>2</v>
      </c>
      <c r="H12" s="17">
        <v>1526</v>
      </c>
      <c r="I12" s="19">
        <v>26</v>
      </c>
      <c r="K12" s="15">
        <v>1</v>
      </c>
      <c r="L12" s="16" t="s">
        <v>467</v>
      </c>
      <c r="M12" s="16" t="s">
        <v>119</v>
      </c>
      <c r="N12" s="17" t="s">
        <v>32</v>
      </c>
      <c r="O12" s="17"/>
      <c r="P12" s="17">
        <f t="shared" si="1"/>
        <v>0</v>
      </c>
      <c r="Q12" s="18">
        <v>0</v>
      </c>
      <c r="R12" s="20">
        <v>745</v>
      </c>
      <c r="S12" s="21">
        <v>19</v>
      </c>
    </row>
    <row r="13" spans="1:19" ht="15.75" customHeight="1">
      <c r="A13" s="23">
        <v>3</v>
      </c>
      <c r="B13" s="24" t="s">
        <v>468</v>
      </c>
      <c r="C13" s="24" t="s">
        <v>469</v>
      </c>
      <c r="D13" s="25">
        <v>89</v>
      </c>
      <c r="E13" s="25">
        <v>92</v>
      </c>
      <c r="F13" s="25">
        <f t="shared" si="0"/>
        <v>181</v>
      </c>
      <c r="G13" s="26">
        <v>1</v>
      </c>
      <c r="H13" s="25">
        <v>1511</v>
      </c>
      <c r="I13" s="27">
        <v>14</v>
      </c>
      <c r="K13" s="23">
        <v>8</v>
      </c>
      <c r="L13" s="24" t="s">
        <v>470</v>
      </c>
      <c r="M13" s="24" t="s">
        <v>471</v>
      </c>
      <c r="N13" s="25" t="s">
        <v>32</v>
      </c>
      <c r="O13" s="25"/>
      <c r="P13" s="25">
        <f t="shared" si="1"/>
        <v>0</v>
      </c>
      <c r="Q13" s="26">
        <v>0</v>
      </c>
      <c r="R13" s="25">
        <v>733</v>
      </c>
      <c r="S13" s="27">
        <v>17</v>
      </c>
    </row>
    <row r="14" ht="15.75" customHeight="1"/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1</v>
      </c>
      <c r="B17" s="12" t="s">
        <v>472</v>
      </c>
      <c r="C17" s="12" t="s">
        <v>247</v>
      </c>
      <c r="D17" s="13">
        <v>96</v>
      </c>
      <c r="E17" s="13">
        <v>98</v>
      </c>
      <c r="F17" s="13">
        <f aca="true" t="shared" si="2" ref="F17:F25">SUM(D17:E17)</f>
        <v>194</v>
      </c>
      <c r="G17" s="13">
        <v>9</v>
      </c>
      <c r="H17" s="30">
        <v>1533</v>
      </c>
      <c r="I17" s="31">
        <v>67</v>
      </c>
      <c r="K17" s="11">
        <v>3</v>
      </c>
      <c r="L17" s="12" t="s">
        <v>473</v>
      </c>
      <c r="M17" s="12" t="s">
        <v>471</v>
      </c>
      <c r="N17" s="13">
        <v>86</v>
      </c>
      <c r="O17" s="13">
        <v>97</v>
      </c>
      <c r="P17" s="13">
        <f aca="true" t="shared" si="3" ref="P17:P25">SUM(N17:O17)</f>
        <v>183</v>
      </c>
      <c r="Q17" s="13">
        <v>8</v>
      </c>
      <c r="R17" s="13">
        <v>1515</v>
      </c>
      <c r="S17" s="14">
        <v>65</v>
      </c>
    </row>
    <row r="18" spans="1:19" ht="15.75" customHeight="1">
      <c r="A18" s="15">
        <v>2</v>
      </c>
      <c r="B18" s="16" t="s">
        <v>432</v>
      </c>
      <c r="C18" s="16" t="s">
        <v>425</v>
      </c>
      <c r="D18" s="17">
        <v>94</v>
      </c>
      <c r="E18" s="17">
        <v>95</v>
      </c>
      <c r="F18" s="17">
        <f t="shared" si="2"/>
        <v>189</v>
      </c>
      <c r="G18" s="18">
        <v>7</v>
      </c>
      <c r="H18" s="17">
        <v>1525</v>
      </c>
      <c r="I18" s="19">
        <v>60</v>
      </c>
      <c r="K18" s="15">
        <v>5</v>
      </c>
      <c r="L18" s="16" t="s">
        <v>440</v>
      </c>
      <c r="M18" s="16" t="s">
        <v>418</v>
      </c>
      <c r="N18" s="17">
        <v>97</v>
      </c>
      <c r="O18" s="17">
        <v>94</v>
      </c>
      <c r="P18" s="17">
        <f t="shared" si="3"/>
        <v>191</v>
      </c>
      <c r="Q18" s="18">
        <v>9</v>
      </c>
      <c r="R18" s="17">
        <v>1499</v>
      </c>
      <c r="S18" s="19">
        <v>57</v>
      </c>
    </row>
    <row r="19" spans="1:19" ht="15.75" customHeight="1">
      <c r="A19" s="15">
        <v>3</v>
      </c>
      <c r="B19" s="16" t="s">
        <v>474</v>
      </c>
      <c r="C19" s="16" t="s">
        <v>396</v>
      </c>
      <c r="D19" s="17">
        <v>94</v>
      </c>
      <c r="E19" s="17">
        <v>94</v>
      </c>
      <c r="F19" s="17">
        <f t="shared" si="2"/>
        <v>188</v>
      </c>
      <c r="G19" s="18">
        <v>6</v>
      </c>
      <c r="H19" s="17">
        <v>1505</v>
      </c>
      <c r="I19" s="19">
        <v>51</v>
      </c>
      <c r="K19" s="15">
        <v>1</v>
      </c>
      <c r="L19" s="16" t="s">
        <v>357</v>
      </c>
      <c r="M19" s="16" t="s">
        <v>131</v>
      </c>
      <c r="N19" s="17">
        <v>85</v>
      </c>
      <c r="O19" s="17">
        <v>94</v>
      </c>
      <c r="P19" s="17">
        <f t="shared" si="3"/>
        <v>179</v>
      </c>
      <c r="Q19" s="18">
        <v>5</v>
      </c>
      <c r="R19" s="20">
        <v>1483</v>
      </c>
      <c r="S19" s="21">
        <v>52</v>
      </c>
    </row>
    <row r="20" spans="1:19" ht="15.75" customHeight="1">
      <c r="A20" s="15">
        <v>8</v>
      </c>
      <c r="B20" s="16" t="s">
        <v>475</v>
      </c>
      <c r="C20" s="16" t="s">
        <v>43</v>
      </c>
      <c r="D20" s="17">
        <v>94</v>
      </c>
      <c r="E20" s="17">
        <v>97</v>
      </c>
      <c r="F20" s="17">
        <f t="shared" si="2"/>
        <v>191</v>
      </c>
      <c r="G20" s="18">
        <v>8</v>
      </c>
      <c r="H20" s="17">
        <v>1483</v>
      </c>
      <c r="I20" s="19">
        <v>46</v>
      </c>
      <c r="K20" s="15">
        <v>9</v>
      </c>
      <c r="L20" s="16" t="s">
        <v>476</v>
      </c>
      <c r="M20" s="16" t="s">
        <v>390</v>
      </c>
      <c r="N20" s="17">
        <v>96</v>
      </c>
      <c r="O20" s="17">
        <v>84</v>
      </c>
      <c r="P20" s="17">
        <f t="shared" si="3"/>
        <v>180</v>
      </c>
      <c r="Q20" s="18">
        <v>7</v>
      </c>
      <c r="R20" s="17">
        <v>1472</v>
      </c>
      <c r="S20" s="19">
        <v>46</v>
      </c>
    </row>
    <row r="21" spans="1:19" ht="15.75" customHeight="1">
      <c r="A21" s="15">
        <v>9</v>
      </c>
      <c r="B21" s="16" t="s">
        <v>477</v>
      </c>
      <c r="C21" s="16" t="s">
        <v>119</v>
      </c>
      <c r="D21" s="17">
        <v>93</v>
      </c>
      <c r="E21" s="17">
        <v>95</v>
      </c>
      <c r="F21" s="17">
        <f t="shared" si="2"/>
        <v>188</v>
      </c>
      <c r="G21" s="18">
        <v>6</v>
      </c>
      <c r="H21" s="17">
        <v>1489</v>
      </c>
      <c r="I21" s="19">
        <v>44</v>
      </c>
      <c r="K21" s="15">
        <v>6</v>
      </c>
      <c r="L21" s="16" t="s">
        <v>478</v>
      </c>
      <c r="M21" s="16" t="s">
        <v>415</v>
      </c>
      <c r="N21" s="17">
        <v>86</v>
      </c>
      <c r="O21" s="17">
        <v>94</v>
      </c>
      <c r="P21" s="17">
        <f t="shared" si="3"/>
        <v>180</v>
      </c>
      <c r="Q21" s="18">
        <v>7</v>
      </c>
      <c r="R21" s="17">
        <v>1451</v>
      </c>
      <c r="S21" s="19">
        <v>44</v>
      </c>
    </row>
    <row r="22" spans="1:19" ht="15.75" customHeight="1">
      <c r="A22" s="15">
        <v>4</v>
      </c>
      <c r="B22" s="16" t="s">
        <v>479</v>
      </c>
      <c r="C22" s="16" t="s">
        <v>418</v>
      </c>
      <c r="D22" s="17">
        <v>89</v>
      </c>
      <c r="E22" s="17">
        <v>90</v>
      </c>
      <c r="F22" s="17">
        <f t="shared" si="2"/>
        <v>179</v>
      </c>
      <c r="G22" s="18">
        <v>2</v>
      </c>
      <c r="H22" s="17">
        <v>1482</v>
      </c>
      <c r="I22" s="19">
        <v>38</v>
      </c>
      <c r="K22" s="15">
        <v>2</v>
      </c>
      <c r="L22" s="16" t="s">
        <v>480</v>
      </c>
      <c r="M22" s="16" t="s">
        <v>21</v>
      </c>
      <c r="N22" s="17">
        <v>89</v>
      </c>
      <c r="O22" s="17">
        <v>80</v>
      </c>
      <c r="P22" s="17">
        <f t="shared" si="3"/>
        <v>169</v>
      </c>
      <c r="Q22" s="18">
        <v>3</v>
      </c>
      <c r="R22" s="17">
        <v>1435</v>
      </c>
      <c r="S22" s="19">
        <v>36</v>
      </c>
    </row>
    <row r="23" spans="1:19" ht="15.75" customHeight="1">
      <c r="A23" s="15">
        <v>6</v>
      </c>
      <c r="B23" s="16" t="s">
        <v>481</v>
      </c>
      <c r="C23" s="16" t="s">
        <v>469</v>
      </c>
      <c r="D23" s="17">
        <v>95</v>
      </c>
      <c r="E23" s="17">
        <v>90</v>
      </c>
      <c r="F23" s="17">
        <f t="shared" si="2"/>
        <v>185</v>
      </c>
      <c r="G23" s="18">
        <v>3</v>
      </c>
      <c r="H23" s="17">
        <v>1473</v>
      </c>
      <c r="I23" s="19">
        <v>30</v>
      </c>
      <c r="K23" s="15">
        <v>4</v>
      </c>
      <c r="L23" s="16" t="s">
        <v>482</v>
      </c>
      <c r="M23" s="16" t="s">
        <v>483</v>
      </c>
      <c r="N23" s="17">
        <v>88</v>
      </c>
      <c r="O23" s="17">
        <v>84</v>
      </c>
      <c r="P23" s="17">
        <f t="shared" si="3"/>
        <v>172</v>
      </c>
      <c r="Q23" s="18">
        <v>4</v>
      </c>
      <c r="R23" s="17">
        <v>1393</v>
      </c>
      <c r="S23" s="19">
        <v>27</v>
      </c>
    </row>
    <row r="24" spans="1:19" ht="15.75" customHeight="1">
      <c r="A24" s="15">
        <v>7</v>
      </c>
      <c r="B24" s="16" t="s">
        <v>484</v>
      </c>
      <c r="C24" s="16" t="s">
        <v>469</v>
      </c>
      <c r="D24" s="17">
        <v>93</v>
      </c>
      <c r="E24" s="17">
        <v>95</v>
      </c>
      <c r="F24" s="17">
        <f t="shared" si="2"/>
        <v>188</v>
      </c>
      <c r="G24" s="18">
        <v>6</v>
      </c>
      <c r="H24" s="17">
        <v>1276</v>
      </c>
      <c r="I24" s="19">
        <v>25</v>
      </c>
      <c r="K24" s="15">
        <v>7</v>
      </c>
      <c r="L24" s="16" t="s">
        <v>485</v>
      </c>
      <c r="M24" s="16" t="s">
        <v>396</v>
      </c>
      <c r="N24" s="17" t="s">
        <v>32</v>
      </c>
      <c r="O24" s="17"/>
      <c r="P24" s="17">
        <f t="shared" si="3"/>
        <v>0</v>
      </c>
      <c r="Q24" s="18">
        <v>0</v>
      </c>
      <c r="R24" s="17">
        <v>635</v>
      </c>
      <c r="S24" s="19">
        <v>15</v>
      </c>
    </row>
    <row r="25" spans="1:19" ht="15.75" customHeight="1">
      <c r="A25" s="23">
        <v>5</v>
      </c>
      <c r="B25" s="24" t="s">
        <v>486</v>
      </c>
      <c r="C25" s="24" t="s">
        <v>90</v>
      </c>
      <c r="D25" s="25" t="s">
        <v>102</v>
      </c>
      <c r="E25" s="25"/>
      <c r="F25" s="25">
        <f t="shared" si="2"/>
        <v>0</v>
      </c>
      <c r="G25" s="26">
        <v>0</v>
      </c>
      <c r="H25" s="25">
        <v>548</v>
      </c>
      <c r="I25" s="27">
        <v>9</v>
      </c>
      <c r="K25" s="23">
        <v>8</v>
      </c>
      <c r="L25" s="24" t="s">
        <v>487</v>
      </c>
      <c r="M25" s="24" t="s">
        <v>469</v>
      </c>
      <c r="N25" s="25" t="s">
        <v>32</v>
      </c>
      <c r="O25" s="25"/>
      <c r="P25" s="25">
        <f t="shared" si="3"/>
        <v>0</v>
      </c>
      <c r="Q25" s="26">
        <v>0</v>
      </c>
      <c r="R25" s="25">
        <v>372</v>
      </c>
      <c r="S25" s="27">
        <v>14</v>
      </c>
    </row>
    <row r="26" ht="15.75" customHeight="1"/>
    <row r="27" spans="1:19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9</v>
      </c>
      <c r="B29" s="12" t="s">
        <v>488</v>
      </c>
      <c r="C29" s="12" t="s">
        <v>425</v>
      </c>
      <c r="D29" s="13">
        <v>86</v>
      </c>
      <c r="E29" s="13">
        <v>84</v>
      </c>
      <c r="F29" s="13">
        <f aca="true" t="shared" si="4" ref="F29:F37">SUM(D29:E29)</f>
        <v>170</v>
      </c>
      <c r="G29" s="13">
        <v>3</v>
      </c>
      <c r="H29" s="13">
        <v>1443</v>
      </c>
      <c r="I29" s="14">
        <v>48</v>
      </c>
      <c r="K29" s="11">
        <v>2</v>
      </c>
      <c r="L29" s="12" t="s">
        <v>489</v>
      </c>
      <c r="M29" s="12" t="s">
        <v>396</v>
      </c>
      <c r="N29" s="13">
        <v>92</v>
      </c>
      <c r="O29" s="13">
        <v>91</v>
      </c>
      <c r="P29" s="13">
        <f aca="true" t="shared" si="5" ref="P29:P37">SUM(N29:O29)</f>
        <v>183</v>
      </c>
      <c r="Q29" s="13">
        <v>7</v>
      </c>
      <c r="R29" s="13">
        <v>1464</v>
      </c>
      <c r="S29" s="14">
        <v>63</v>
      </c>
    </row>
    <row r="30" spans="1:19" ht="15.75" customHeight="1">
      <c r="A30" s="15">
        <v>1</v>
      </c>
      <c r="B30" s="16" t="s">
        <v>490</v>
      </c>
      <c r="C30" s="16" t="s">
        <v>396</v>
      </c>
      <c r="D30" s="17">
        <v>93</v>
      </c>
      <c r="E30" s="17">
        <v>90</v>
      </c>
      <c r="F30" s="17">
        <f t="shared" si="4"/>
        <v>183</v>
      </c>
      <c r="G30" s="18">
        <v>6</v>
      </c>
      <c r="H30" s="20">
        <v>1433</v>
      </c>
      <c r="I30" s="21">
        <v>47</v>
      </c>
      <c r="K30" s="15">
        <v>6</v>
      </c>
      <c r="L30" s="16" t="s">
        <v>491</v>
      </c>
      <c r="M30" s="16" t="s">
        <v>396</v>
      </c>
      <c r="N30" s="17">
        <v>93</v>
      </c>
      <c r="O30" s="17">
        <v>90</v>
      </c>
      <c r="P30" s="17">
        <f t="shared" si="5"/>
        <v>183</v>
      </c>
      <c r="Q30" s="18">
        <v>7</v>
      </c>
      <c r="R30" s="17">
        <v>1439</v>
      </c>
      <c r="S30" s="19">
        <v>56</v>
      </c>
    </row>
    <row r="31" spans="1:19" ht="15.75" customHeight="1">
      <c r="A31" s="15">
        <v>6</v>
      </c>
      <c r="B31" s="16" t="s">
        <v>492</v>
      </c>
      <c r="C31" s="16" t="s">
        <v>483</v>
      </c>
      <c r="D31" s="17">
        <v>93</v>
      </c>
      <c r="E31" s="17">
        <v>89</v>
      </c>
      <c r="F31" s="17">
        <f t="shared" si="4"/>
        <v>182</v>
      </c>
      <c r="G31" s="18">
        <v>5</v>
      </c>
      <c r="H31" s="17">
        <v>1353</v>
      </c>
      <c r="I31" s="19">
        <v>47</v>
      </c>
      <c r="K31" s="15">
        <v>3</v>
      </c>
      <c r="L31" s="16" t="s">
        <v>493</v>
      </c>
      <c r="M31" s="16" t="s">
        <v>21</v>
      </c>
      <c r="N31" s="17">
        <v>86</v>
      </c>
      <c r="O31" s="17">
        <v>90</v>
      </c>
      <c r="P31" s="17">
        <f t="shared" si="5"/>
        <v>176</v>
      </c>
      <c r="Q31" s="18">
        <v>3</v>
      </c>
      <c r="R31" s="17">
        <v>1437</v>
      </c>
      <c r="S31" s="19">
        <v>51</v>
      </c>
    </row>
    <row r="32" spans="1:19" ht="15.75" customHeight="1">
      <c r="A32" s="15">
        <v>5</v>
      </c>
      <c r="B32" s="16" t="s">
        <v>494</v>
      </c>
      <c r="C32" s="16" t="s">
        <v>119</v>
      </c>
      <c r="D32" s="17">
        <v>95</v>
      </c>
      <c r="E32" s="17">
        <v>96</v>
      </c>
      <c r="F32" s="17">
        <f t="shared" si="4"/>
        <v>191</v>
      </c>
      <c r="G32" s="18">
        <v>8</v>
      </c>
      <c r="H32" s="17">
        <v>1118</v>
      </c>
      <c r="I32" s="19">
        <v>45</v>
      </c>
      <c r="K32" s="15">
        <v>7</v>
      </c>
      <c r="L32" s="16" t="s">
        <v>495</v>
      </c>
      <c r="M32" s="16" t="s">
        <v>471</v>
      </c>
      <c r="N32" s="17">
        <v>96</v>
      </c>
      <c r="O32" s="17">
        <v>90</v>
      </c>
      <c r="P32" s="17">
        <f t="shared" si="5"/>
        <v>186</v>
      </c>
      <c r="Q32" s="18">
        <v>9</v>
      </c>
      <c r="R32" s="17">
        <v>1090</v>
      </c>
      <c r="S32" s="19">
        <v>46</v>
      </c>
    </row>
    <row r="33" spans="1:19" ht="15.75" customHeight="1">
      <c r="A33" s="15">
        <v>2</v>
      </c>
      <c r="B33" s="16" t="s">
        <v>496</v>
      </c>
      <c r="C33" s="16" t="s">
        <v>396</v>
      </c>
      <c r="D33" s="17">
        <v>94</v>
      </c>
      <c r="E33" s="17">
        <v>94</v>
      </c>
      <c r="F33" s="17">
        <f t="shared" si="4"/>
        <v>188</v>
      </c>
      <c r="G33" s="18">
        <v>7</v>
      </c>
      <c r="H33" s="17">
        <v>1438</v>
      </c>
      <c r="I33" s="19">
        <v>43</v>
      </c>
      <c r="K33" s="15">
        <v>9</v>
      </c>
      <c r="L33" s="16" t="s">
        <v>497</v>
      </c>
      <c r="M33" s="16" t="s">
        <v>469</v>
      </c>
      <c r="N33" s="17">
        <v>86</v>
      </c>
      <c r="O33" s="17">
        <v>94</v>
      </c>
      <c r="P33" s="17">
        <f t="shared" si="5"/>
        <v>180</v>
      </c>
      <c r="Q33" s="18">
        <v>5</v>
      </c>
      <c r="R33" s="17">
        <v>1402</v>
      </c>
      <c r="S33" s="19">
        <v>40</v>
      </c>
    </row>
    <row r="34" spans="1:19" ht="15.75" customHeight="1">
      <c r="A34" s="15">
        <v>3</v>
      </c>
      <c r="B34" s="16" t="s">
        <v>498</v>
      </c>
      <c r="C34" s="16" t="s">
        <v>448</v>
      </c>
      <c r="D34" s="17">
        <v>88</v>
      </c>
      <c r="E34" s="17">
        <v>93</v>
      </c>
      <c r="F34" s="17">
        <f t="shared" si="4"/>
        <v>181</v>
      </c>
      <c r="G34" s="18">
        <v>4</v>
      </c>
      <c r="H34" s="17">
        <v>1428</v>
      </c>
      <c r="I34" s="19">
        <v>42</v>
      </c>
      <c r="K34" s="15">
        <v>4</v>
      </c>
      <c r="L34" s="16" t="s">
        <v>499</v>
      </c>
      <c r="M34" s="16" t="s">
        <v>396</v>
      </c>
      <c r="N34" s="17">
        <v>83</v>
      </c>
      <c r="O34" s="17">
        <v>93</v>
      </c>
      <c r="P34" s="17">
        <f t="shared" si="5"/>
        <v>176</v>
      </c>
      <c r="Q34" s="18">
        <v>3</v>
      </c>
      <c r="R34" s="17">
        <v>1313</v>
      </c>
      <c r="S34" s="19">
        <v>39</v>
      </c>
    </row>
    <row r="35" spans="1:19" ht="15.75" customHeight="1">
      <c r="A35" s="15">
        <v>8</v>
      </c>
      <c r="B35" s="16" t="s">
        <v>500</v>
      </c>
      <c r="C35" s="16" t="s">
        <v>396</v>
      </c>
      <c r="D35" s="17">
        <v>75</v>
      </c>
      <c r="E35" s="17">
        <v>87</v>
      </c>
      <c r="F35" s="17">
        <f t="shared" si="4"/>
        <v>162</v>
      </c>
      <c r="G35" s="18">
        <v>2</v>
      </c>
      <c r="H35" s="17">
        <v>1215</v>
      </c>
      <c r="I35" s="19">
        <v>33</v>
      </c>
      <c r="K35" s="15">
        <v>8</v>
      </c>
      <c r="L35" s="16" t="s">
        <v>501</v>
      </c>
      <c r="M35" s="16" t="s">
        <v>469</v>
      </c>
      <c r="N35" s="17">
        <v>92</v>
      </c>
      <c r="O35" s="17">
        <v>93</v>
      </c>
      <c r="P35" s="17">
        <f t="shared" si="5"/>
        <v>185</v>
      </c>
      <c r="Q35" s="18">
        <v>8</v>
      </c>
      <c r="R35" s="17">
        <v>1381</v>
      </c>
      <c r="S35" s="19">
        <v>37</v>
      </c>
    </row>
    <row r="36" spans="1:19" ht="15.75" customHeight="1">
      <c r="A36" s="15">
        <v>4</v>
      </c>
      <c r="B36" s="16" t="s">
        <v>502</v>
      </c>
      <c r="C36" s="16" t="s">
        <v>418</v>
      </c>
      <c r="D36" s="17">
        <v>82</v>
      </c>
      <c r="E36" s="17">
        <v>80</v>
      </c>
      <c r="F36" s="17">
        <f t="shared" si="4"/>
        <v>162</v>
      </c>
      <c r="G36" s="18">
        <v>2</v>
      </c>
      <c r="H36" s="17">
        <v>1370</v>
      </c>
      <c r="I36" s="19">
        <v>31</v>
      </c>
      <c r="K36" s="15">
        <v>1</v>
      </c>
      <c r="L36" s="16" t="s">
        <v>503</v>
      </c>
      <c r="M36" s="16" t="s">
        <v>396</v>
      </c>
      <c r="N36" s="17" t="s">
        <v>32</v>
      </c>
      <c r="O36" s="17"/>
      <c r="P36" s="17">
        <f t="shared" si="5"/>
        <v>0</v>
      </c>
      <c r="Q36" s="18">
        <v>0</v>
      </c>
      <c r="R36" s="20">
        <v>839</v>
      </c>
      <c r="S36" s="21">
        <v>17</v>
      </c>
    </row>
    <row r="37" spans="1:19" ht="15.75" customHeight="1">
      <c r="A37" s="23">
        <v>7</v>
      </c>
      <c r="B37" s="24" t="s">
        <v>392</v>
      </c>
      <c r="C37" s="24" t="s">
        <v>43</v>
      </c>
      <c r="D37" s="25">
        <v>99</v>
      </c>
      <c r="E37" s="25">
        <v>98</v>
      </c>
      <c r="F37" s="25">
        <f t="shared" si="4"/>
        <v>197</v>
      </c>
      <c r="G37" s="26">
        <v>9</v>
      </c>
      <c r="H37" s="25">
        <v>545</v>
      </c>
      <c r="I37" s="27">
        <v>18</v>
      </c>
      <c r="K37" s="23">
        <v>5</v>
      </c>
      <c r="L37" s="24" t="s">
        <v>504</v>
      </c>
      <c r="M37" s="24" t="s">
        <v>187</v>
      </c>
      <c r="N37" s="25">
        <v>90</v>
      </c>
      <c r="O37" s="25">
        <v>87</v>
      </c>
      <c r="P37" s="25">
        <f t="shared" si="5"/>
        <v>177</v>
      </c>
      <c r="Q37" s="26">
        <v>4</v>
      </c>
      <c r="R37" s="25">
        <v>177</v>
      </c>
      <c r="S37" s="27">
        <v>4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505</v>
      </c>
      <c r="C41" s="12" t="s">
        <v>119</v>
      </c>
      <c r="D41" s="13">
        <v>90</v>
      </c>
      <c r="E41" s="13">
        <v>89</v>
      </c>
      <c r="F41" s="13">
        <f aca="true" t="shared" si="6" ref="F41:F47">SUM(D41:E41)</f>
        <v>179</v>
      </c>
      <c r="G41" s="13">
        <v>7</v>
      </c>
      <c r="H41" s="13">
        <v>1438</v>
      </c>
      <c r="I41" s="14">
        <v>46</v>
      </c>
      <c r="K41" s="11">
        <v>4</v>
      </c>
      <c r="L41" s="12" t="s">
        <v>506</v>
      </c>
      <c r="M41" s="12" t="s">
        <v>471</v>
      </c>
      <c r="N41" s="13">
        <v>96</v>
      </c>
      <c r="O41" s="13">
        <v>95</v>
      </c>
      <c r="P41" s="13">
        <f aca="true" t="shared" si="7" ref="P41:P47">SUM(N41:O41)</f>
        <v>191</v>
      </c>
      <c r="Q41" s="13">
        <v>7</v>
      </c>
      <c r="R41" s="13">
        <v>1478</v>
      </c>
      <c r="S41" s="14">
        <v>53</v>
      </c>
    </row>
    <row r="42" spans="1:19" ht="15.75" customHeight="1">
      <c r="A42" s="15">
        <v>6</v>
      </c>
      <c r="B42" s="16" t="s">
        <v>507</v>
      </c>
      <c r="C42" s="16" t="s">
        <v>469</v>
      </c>
      <c r="D42" s="17">
        <v>83</v>
      </c>
      <c r="E42" s="17">
        <v>83</v>
      </c>
      <c r="F42" s="17">
        <f t="shared" si="6"/>
        <v>166</v>
      </c>
      <c r="G42" s="18">
        <v>4</v>
      </c>
      <c r="H42" s="17">
        <v>1415</v>
      </c>
      <c r="I42" s="19">
        <v>45</v>
      </c>
      <c r="K42" s="15">
        <v>3</v>
      </c>
      <c r="L42" s="16" t="s">
        <v>203</v>
      </c>
      <c r="M42" s="16" t="s">
        <v>187</v>
      </c>
      <c r="N42" s="17">
        <v>88</v>
      </c>
      <c r="O42" s="17">
        <v>90</v>
      </c>
      <c r="P42" s="17">
        <f t="shared" si="7"/>
        <v>178</v>
      </c>
      <c r="Q42" s="18">
        <v>5</v>
      </c>
      <c r="R42" s="17">
        <v>1436</v>
      </c>
      <c r="S42" s="19">
        <v>43</v>
      </c>
    </row>
    <row r="43" spans="1:19" ht="15.75" customHeight="1">
      <c r="A43" s="15">
        <v>1</v>
      </c>
      <c r="B43" s="16" t="s">
        <v>508</v>
      </c>
      <c r="C43" s="16" t="s">
        <v>418</v>
      </c>
      <c r="D43" s="17">
        <v>92</v>
      </c>
      <c r="E43" s="17">
        <v>87</v>
      </c>
      <c r="F43" s="17">
        <f t="shared" si="6"/>
        <v>179</v>
      </c>
      <c r="G43" s="18">
        <v>7</v>
      </c>
      <c r="H43" s="20">
        <v>1405</v>
      </c>
      <c r="I43" s="21">
        <v>43</v>
      </c>
      <c r="K43" s="15">
        <v>7</v>
      </c>
      <c r="L43" s="16" t="s">
        <v>444</v>
      </c>
      <c r="M43" s="16" t="s">
        <v>247</v>
      </c>
      <c r="N43" s="17">
        <v>96</v>
      </c>
      <c r="O43" s="17">
        <v>84</v>
      </c>
      <c r="P43" s="17">
        <f t="shared" si="7"/>
        <v>180</v>
      </c>
      <c r="Q43" s="18">
        <v>6</v>
      </c>
      <c r="R43" s="17">
        <v>1421</v>
      </c>
      <c r="S43" s="19">
        <v>38</v>
      </c>
    </row>
    <row r="44" spans="1:19" ht="15.75" customHeight="1">
      <c r="A44" s="15">
        <v>7</v>
      </c>
      <c r="B44" s="16" t="s">
        <v>509</v>
      </c>
      <c r="C44" s="16" t="s">
        <v>187</v>
      </c>
      <c r="D44" s="17">
        <v>80</v>
      </c>
      <c r="E44" s="17">
        <v>88</v>
      </c>
      <c r="F44" s="17">
        <f t="shared" si="6"/>
        <v>168</v>
      </c>
      <c r="G44" s="18">
        <v>5</v>
      </c>
      <c r="H44" s="17">
        <v>1361</v>
      </c>
      <c r="I44" s="19">
        <v>35</v>
      </c>
      <c r="K44" s="15">
        <v>6</v>
      </c>
      <c r="L44" s="16" t="s">
        <v>510</v>
      </c>
      <c r="M44" s="16" t="s">
        <v>453</v>
      </c>
      <c r="N44" s="17">
        <v>87</v>
      </c>
      <c r="O44" s="17">
        <v>84</v>
      </c>
      <c r="P44" s="17">
        <f t="shared" si="7"/>
        <v>171</v>
      </c>
      <c r="Q44" s="18">
        <v>3</v>
      </c>
      <c r="R44" s="17">
        <v>1214</v>
      </c>
      <c r="S44" s="19">
        <v>26</v>
      </c>
    </row>
    <row r="45" spans="1:19" ht="15.75" customHeight="1">
      <c r="A45" s="15">
        <v>2</v>
      </c>
      <c r="B45" s="16" t="s">
        <v>511</v>
      </c>
      <c r="C45" s="16" t="s">
        <v>425</v>
      </c>
      <c r="D45" s="17" t="s">
        <v>32</v>
      </c>
      <c r="E45" s="17"/>
      <c r="F45" s="17">
        <f t="shared" si="6"/>
        <v>0</v>
      </c>
      <c r="G45" s="18">
        <v>0</v>
      </c>
      <c r="H45" s="17">
        <v>1015</v>
      </c>
      <c r="I45" s="19">
        <v>27</v>
      </c>
      <c r="K45" s="15">
        <v>5</v>
      </c>
      <c r="L45" s="16" t="s">
        <v>512</v>
      </c>
      <c r="M45" s="16" t="s">
        <v>453</v>
      </c>
      <c r="N45" s="17">
        <v>87</v>
      </c>
      <c r="O45" s="17">
        <v>90</v>
      </c>
      <c r="P45" s="17">
        <f t="shared" si="7"/>
        <v>177</v>
      </c>
      <c r="Q45" s="18">
        <v>4</v>
      </c>
      <c r="R45" s="17">
        <v>882</v>
      </c>
      <c r="S45" s="19">
        <v>21</v>
      </c>
    </row>
    <row r="46" spans="1:19" ht="15.75" customHeight="1">
      <c r="A46" s="15">
        <v>3</v>
      </c>
      <c r="B46" s="16" t="s">
        <v>513</v>
      </c>
      <c r="C46" s="16" t="s">
        <v>469</v>
      </c>
      <c r="D46" s="17" t="s">
        <v>32</v>
      </c>
      <c r="E46" s="17"/>
      <c r="F46" s="17">
        <f t="shared" si="6"/>
        <v>0</v>
      </c>
      <c r="G46" s="18">
        <v>0</v>
      </c>
      <c r="H46" s="17">
        <v>0</v>
      </c>
      <c r="I46" s="19">
        <v>0</v>
      </c>
      <c r="K46" s="15">
        <v>2</v>
      </c>
      <c r="L46" s="16" t="s">
        <v>514</v>
      </c>
      <c r="M46" s="16" t="s">
        <v>396</v>
      </c>
      <c r="N46" s="17" t="s">
        <v>32</v>
      </c>
      <c r="O46" s="17"/>
      <c r="P46" s="17">
        <f t="shared" si="7"/>
        <v>0</v>
      </c>
      <c r="Q46" s="18">
        <v>0</v>
      </c>
      <c r="R46" s="17">
        <v>887</v>
      </c>
      <c r="S46" s="19">
        <v>20</v>
      </c>
    </row>
    <row r="47" spans="1:19" ht="15.75" customHeight="1">
      <c r="A47" s="23">
        <v>4</v>
      </c>
      <c r="B47" s="24" t="s">
        <v>515</v>
      </c>
      <c r="C47" s="24" t="s">
        <v>19</v>
      </c>
      <c r="D47" s="25" t="s">
        <v>32</v>
      </c>
      <c r="E47" s="25"/>
      <c r="F47" s="25">
        <f t="shared" si="6"/>
        <v>0</v>
      </c>
      <c r="G47" s="26">
        <v>0</v>
      </c>
      <c r="H47" s="25">
        <v>0</v>
      </c>
      <c r="I47" s="27">
        <v>0</v>
      </c>
      <c r="K47" s="23">
        <v>1</v>
      </c>
      <c r="L47" s="24" t="s">
        <v>516</v>
      </c>
      <c r="M47" s="24" t="s">
        <v>131</v>
      </c>
      <c r="N47" s="25">
        <v>90</v>
      </c>
      <c r="O47" s="25">
        <v>81</v>
      </c>
      <c r="P47" s="25">
        <f t="shared" si="7"/>
        <v>171</v>
      </c>
      <c r="Q47" s="26">
        <v>3</v>
      </c>
      <c r="R47" s="28">
        <v>1030</v>
      </c>
      <c r="S47" s="29">
        <v>16</v>
      </c>
    </row>
    <row r="48" ht="15.75" customHeight="1"/>
    <row r="49" spans="1:9" ht="15.75" customHeight="1">
      <c r="A49" s="1"/>
      <c r="B49" s="2" t="s">
        <v>153</v>
      </c>
      <c r="C49" s="2"/>
      <c r="D49" s="2"/>
      <c r="E49" s="2"/>
      <c r="F49" s="2"/>
      <c r="G49" s="2"/>
      <c r="H49" s="2"/>
      <c r="I49" s="2"/>
    </row>
    <row r="50" spans="1:9" ht="15.75" customHeight="1">
      <c r="A50" s="7"/>
      <c r="B50" s="8" t="s">
        <v>4</v>
      </c>
      <c r="C50" s="8" t="s">
        <v>5</v>
      </c>
      <c r="D50" s="8"/>
      <c r="E50" s="8"/>
      <c r="F50" s="9" t="s">
        <v>6</v>
      </c>
      <c r="G50" s="9" t="s">
        <v>7</v>
      </c>
      <c r="H50" s="9" t="s">
        <v>8</v>
      </c>
      <c r="I50" s="10" t="s">
        <v>9</v>
      </c>
    </row>
    <row r="51" spans="1:9" ht="15.75" customHeight="1">
      <c r="A51" s="11">
        <v>5</v>
      </c>
      <c r="B51" s="12" t="s">
        <v>278</v>
      </c>
      <c r="C51" s="12" t="s">
        <v>271</v>
      </c>
      <c r="D51" s="13">
        <v>90</v>
      </c>
      <c r="E51" s="13">
        <v>91</v>
      </c>
      <c r="F51" s="13">
        <f aca="true" t="shared" si="8" ref="F51:F57">SUM(D51:E51)</f>
        <v>181</v>
      </c>
      <c r="G51" s="13">
        <v>5</v>
      </c>
      <c r="H51" s="13">
        <v>1471</v>
      </c>
      <c r="I51" s="14">
        <v>52</v>
      </c>
    </row>
    <row r="52" spans="1:9" ht="15.75" customHeight="1">
      <c r="A52" s="15">
        <v>4</v>
      </c>
      <c r="B52" s="16" t="s">
        <v>270</v>
      </c>
      <c r="C52" s="16" t="s">
        <v>271</v>
      </c>
      <c r="D52" s="17">
        <v>98</v>
      </c>
      <c r="E52" s="110">
        <v>93</v>
      </c>
      <c r="F52" s="17">
        <f t="shared" si="8"/>
        <v>191</v>
      </c>
      <c r="G52" s="18">
        <v>7</v>
      </c>
      <c r="H52" s="17">
        <v>1464</v>
      </c>
      <c r="I52" s="19">
        <v>51</v>
      </c>
    </row>
    <row r="53" spans="1:9" ht="15.75" customHeight="1">
      <c r="A53" s="15">
        <v>6</v>
      </c>
      <c r="B53" s="16" t="s">
        <v>282</v>
      </c>
      <c r="C53" s="16" t="s">
        <v>271</v>
      </c>
      <c r="D53" s="17">
        <v>81</v>
      </c>
      <c r="E53" s="17">
        <v>82</v>
      </c>
      <c r="F53" s="17">
        <f t="shared" si="8"/>
        <v>163</v>
      </c>
      <c r="G53" s="18">
        <v>4</v>
      </c>
      <c r="H53" s="17">
        <v>1344</v>
      </c>
      <c r="I53" s="19">
        <v>40</v>
      </c>
    </row>
    <row r="54" spans="1:9" ht="15.75" customHeight="1">
      <c r="A54" s="15">
        <v>3</v>
      </c>
      <c r="B54" s="16" t="s">
        <v>517</v>
      </c>
      <c r="C54" s="16" t="s">
        <v>19</v>
      </c>
      <c r="D54" s="17">
        <v>67</v>
      </c>
      <c r="E54" s="17">
        <v>68</v>
      </c>
      <c r="F54" s="17">
        <f t="shared" si="8"/>
        <v>135</v>
      </c>
      <c r="G54" s="18">
        <v>3</v>
      </c>
      <c r="H54" s="17">
        <v>965</v>
      </c>
      <c r="I54" s="19">
        <v>26</v>
      </c>
    </row>
    <row r="55" spans="1:9" ht="15.75" customHeight="1">
      <c r="A55" s="15">
        <v>7</v>
      </c>
      <c r="B55" s="16" t="s">
        <v>518</v>
      </c>
      <c r="C55" s="16" t="s">
        <v>396</v>
      </c>
      <c r="D55" s="17" t="s">
        <v>32</v>
      </c>
      <c r="E55" s="17"/>
      <c r="F55" s="17">
        <f t="shared" si="8"/>
        <v>0</v>
      </c>
      <c r="G55" s="18">
        <v>0</v>
      </c>
      <c r="H55" s="17">
        <v>261</v>
      </c>
      <c r="I55" s="19">
        <v>8</v>
      </c>
    </row>
    <row r="56" spans="1:9" ht="15.75" customHeight="1">
      <c r="A56" s="15">
        <v>2</v>
      </c>
      <c r="B56" s="16" t="s">
        <v>519</v>
      </c>
      <c r="C56" s="16" t="s">
        <v>453</v>
      </c>
      <c r="D56" s="17">
        <v>97</v>
      </c>
      <c r="E56" s="17">
        <v>94</v>
      </c>
      <c r="F56" s="17">
        <f t="shared" si="8"/>
        <v>191</v>
      </c>
      <c r="G56" s="18">
        <v>7</v>
      </c>
      <c r="H56" s="17">
        <v>191</v>
      </c>
      <c r="I56" s="19">
        <v>7</v>
      </c>
    </row>
    <row r="57" spans="1:9" ht="15.75" customHeight="1">
      <c r="A57" s="23">
        <v>1</v>
      </c>
      <c r="B57" s="24" t="s">
        <v>520</v>
      </c>
      <c r="C57" s="24" t="s">
        <v>396</v>
      </c>
      <c r="D57" s="25" t="s">
        <v>32</v>
      </c>
      <c r="E57" s="25"/>
      <c r="F57" s="25">
        <f t="shared" si="8"/>
        <v>0</v>
      </c>
      <c r="G57" s="26">
        <v>0</v>
      </c>
      <c r="H57" s="28">
        <v>0</v>
      </c>
      <c r="I57" s="29">
        <v>0</v>
      </c>
    </row>
    <row r="58" ht="15.75" customHeight="1"/>
    <row r="59" ht="15.75" customHeight="1">
      <c r="C59" s="2" t="s">
        <v>454</v>
      </c>
    </row>
    <row r="60" ht="15.75" customHeight="1">
      <c r="A60" s="4" t="s">
        <v>455</v>
      </c>
    </row>
    <row r="61" ht="15.75" customHeight="1">
      <c r="A61" s="22" t="s">
        <v>47</v>
      </c>
    </row>
    <row r="62" ht="15.75" customHeight="1">
      <c r="A62" s="4" t="s">
        <v>48</v>
      </c>
    </row>
    <row r="63" ht="15.75" customHeight="1">
      <c r="A63" s="4" t="s">
        <v>49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3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4"/>
      <c r="J3" s="4"/>
      <c r="K3" s="4"/>
      <c r="L3" s="4"/>
      <c r="M3" s="4"/>
      <c r="N3" s="4"/>
      <c r="O3" s="4"/>
      <c r="P3" s="4"/>
      <c r="Q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4</v>
      </c>
      <c r="B5" s="12" t="s">
        <v>10</v>
      </c>
      <c r="C5" s="12" t="s">
        <v>11</v>
      </c>
      <c r="D5" s="13">
        <f>48+49+49+46</f>
        <v>192</v>
      </c>
      <c r="E5" s="13">
        <v>7</v>
      </c>
      <c r="F5" s="13">
        <v>1524</v>
      </c>
      <c r="G5" s="14">
        <v>50</v>
      </c>
      <c r="I5" s="4"/>
    </row>
    <row r="6" spans="1:9" ht="15.75" customHeight="1">
      <c r="A6" s="15">
        <v>3</v>
      </c>
      <c r="B6" s="16" t="s">
        <v>12</v>
      </c>
      <c r="C6" s="16" t="s">
        <v>13</v>
      </c>
      <c r="D6" s="17">
        <f>49+48+48+47</f>
        <v>192</v>
      </c>
      <c r="E6" s="18">
        <v>7</v>
      </c>
      <c r="F6" s="17">
        <v>1512</v>
      </c>
      <c r="G6" s="19">
        <v>46</v>
      </c>
      <c r="I6" s="4"/>
    </row>
    <row r="7" spans="1:10" ht="15.75" customHeight="1">
      <c r="A7" s="15">
        <v>1</v>
      </c>
      <c r="B7" s="16" t="s">
        <v>14</v>
      </c>
      <c r="C7" s="16" t="s">
        <v>15</v>
      </c>
      <c r="D7" s="17">
        <f>48+46+48+48</f>
        <v>190</v>
      </c>
      <c r="E7" s="18">
        <v>5</v>
      </c>
      <c r="F7" s="20">
        <v>1507</v>
      </c>
      <c r="G7" s="21">
        <v>40</v>
      </c>
      <c r="J7" s="22"/>
    </row>
    <row r="8" spans="1:7" ht="15.75" customHeight="1">
      <c r="A8" s="15">
        <v>5</v>
      </c>
      <c r="B8" s="16" t="s">
        <v>16</v>
      </c>
      <c r="C8" s="16" t="s">
        <v>17</v>
      </c>
      <c r="D8" s="17">
        <f>45+47+48+47</f>
        <v>187</v>
      </c>
      <c r="E8" s="18">
        <v>3</v>
      </c>
      <c r="F8" s="17">
        <v>1501</v>
      </c>
      <c r="G8" s="19">
        <v>36</v>
      </c>
    </row>
    <row r="9" spans="1:7" ht="15.75" customHeight="1">
      <c r="A9" s="15">
        <v>6</v>
      </c>
      <c r="B9" s="16" t="s">
        <v>18</v>
      </c>
      <c r="C9" s="16" t="s">
        <v>19</v>
      </c>
      <c r="D9" s="17">
        <f>46+46+47+47</f>
        <v>186</v>
      </c>
      <c r="E9" s="18">
        <v>2</v>
      </c>
      <c r="F9" s="17">
        <v>1479</v>
      </c>
      <c r="G9" s="19">
        <v>26</v>
      </c>
    </row>
    <row r="10" spans="1:7" ht="15.75" customHeight="1">
      <c r="A10" s="15">
        <v>2</v>
      </c>
      <c r="B10" s="16" t="s">
        <v>20</v>
      </c>
      <c r="C10" s="16" t="s">
        <v>21</v>
      </c>
      <c r="D10" s="17">
        <v>189</v>
      </c>
      <c r="E10" s="18">
        <v>4</v>
      </c>
      <c r="F10" s="20">
        <v>1462</v>
      </c>
      <c r="G10" s="21">
        <v>22</v>
      </c>
    </row>
    <row r="11" spans="1:7" ht="15.75" customHeight="1">
      <c r="A11" s="23">
        <v>7</v>
      </c>
      <c r="B11" s="24" t="s">
        <v>22</v>
      </c>
      <c r="C11" s="24" t="s">
        <v>23</v>
      </c>
      <c r="D11" s="25">
        <f>46+44+42+47</f>
        <v>179</v>
      </c>
      <c r="E11" s="26">
        <v>1</v>
      </c>
      <c r="F11" s="25">
        <v>1351</v>
      </c>
      <c r="G11" s="27">
        <v>8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6</v>
      </c>
      <c r="B15" s="12" t="s">
        <v>25</v>
      </c>
      <c r="C15" s="12" t="s">
        <v>26</v>
      </c>
      <c r="D15" s="13">
        <f>45+45+43+46</f>
        <v>179</v>
      </c>
      <c r="E15" s="13">
        <v>7</v>
      </c>
      <c r="F15" s="13">
        <v>1446</v>
      </c>
      <c r="G15" s="14">
        <v>50</v>
      </c>
    </row>
    <row r="16" spans="1:7" ht="15.75" customHeight="1">
      <c r="A16" s="15">
        <v>1</v>
      </c>
      <c r="B16" s="16" t="s">
        <v>27</v>
      </c>
      <c r="C16" s="16" t="s">
        <v>19</v>
      </c>
      <c r="D16" s="17">
        <f>46+46+41+45</f>
        <v>178</v>
      </c>
      <c r="E16" s="18">
        <v>6</v>
      </c>
      <c r="F16" s="20">
        <v>1425</v>
      </c>
      <c r="G16" s="21">
        <v>45</v>
      </c>
    </row>
    <row r="17" spans="1:7" ht="15.75" customHeight="1">
      <c r="A17" s="15">
        <v>5</v>
      </c>
      <c r="B17" s="16" t="s">
        <v>28</v>
      </c>
      <c r="C17" s="16" t="s">
        <v>17</v>
      </c>
      <c r="D17" s="17">
        <f>42+43+44+45</f>
        <v>174</v>
      </c>
      <c r="E17" s="18">
        <v>4</v>
      </c>
      <c r="F17" s="17">
        <v>1421</v>
      </c>
      <c r="G17" s="19">
        <v>43</v>
      </c>
    </row>
    <row r="18" spans="1:7" ht="15.75" customHeight="1">
      <c r="A18" s="15">
        <v>4</v>
      </c>
      <c r="B18" s="16" t="s">
        <v>29</v>
      </c>
      <c r="C18" s="16" t="s">
        <v>30</v>
      </c>
      <c r="D18" s="17">
        <f>40+47+47+42</f>
        <v>176</v>
      </c>
      <c r="E18" s="18">
        <v>5</v>
      </c>
      <c r="F18" s="17">
        <v>1421</v>
      </c>
      <c r="G18" s="19">
        <v>40</v>
      </c>
    </row>
    <row r="19" spans="1:7" ht="15.75" customHeight="1">
      <c r="A19" s="15">
        <v>2</v>
      </c>
      <c r="B19" s="16" t="s">
        <v>31</v>
      </c>
      <c r="C19" s="16" t="s">
        <v>11</v>
      </c>
      <c r="D19" s="17" t="s">
        <v>32</v>
      </c>
      <c r="E19" s="18">
        <v>0</v>
      </c>
      <c r="F19" s="17">
        <v>1168</v>
      </c>
      <c r="G19" s="19">
        <v>21</v>
      </c>
    </row>
    <row r="20" spans="1:7" ht="15.75" customHeight="1">
      <c r="A20" s="15">
        <v>7</v>
      </c>
      <c r="B20" s="16" t="s">
        <v>33</v>
      </c>
      <c r="C20" s="16" t="s">
        <v>17</v>
      </c>
      <c r="D20" s="17">
        <f>38+22+35+31</f>
        <v>126</v>
      </c>
      <c r="E20" s="18">
        <v>3</v>
      </c>
      <c r="F20" s="17">
        <v>1160</v>
      </c>
      <c r="G20" s="19">
        <v>14</v>
      </c>
    </row>
    <row r="21" spans="1:7" ht="15.75" customHeight="1">
      <c r="A21" s="23">
        <v>3</v>
      </c>
      <c r="B21" s="24" t="s">
        <v>34</v>
      </c>
      <c r="C21" s="24" t="s">
        <v>17</v>
      </c>
      <c r="D21" s="25" t="s">
        <v>32</v>
      </c>
      <c r="E21" s="26">
        <v>0</v>
      </c>
      <c r="F21" s="25">
        <v>974</v>
      </c>
      <c r="G21" s="27">
        <v>12</v>
      </c>
    </row>
    <row r="22" ht="15.75" customHeight="1"/>
    <row r="23" spans="1:7" ht="15.75" customHeight="1">
      <c r="A23" s="1"/>
      <c r="B23" s="2" t="s">
        <v>35</v>
      </c>
      <c r="C23" s="2"/>
      <c r="D23" s="2"/>
      <c r="E23" s="2"/>
      <c r="F23" s="2"/>
      <c r="G23" s="2"/>
    </row>
    <row r="24" spans="1:7" ht="15.75" customHeight="1">
      <c r="A24" s="7"/>
      <c r="B24" s="8" t="s">
        <v>4</v>
      </c>
      <c r="C24" s="8" t="s">
        <v>5</v>
      </c>
      <c r="D24" s="9" t="s">
        <v>6</v>
      </c>
      <c r="E24" s="9" t="s">
        <v>7</v>
      </c>
      <c r="F24" s="9" t="s">
        <v>8</v>
      </c>
      <c r="G24" s="10" t="s">
        <v>9</v>
      </c>
    </row>
    <row r="25" spans="1:7" ht="15.75" customHeight="1">
      <c r="A25" s="11">
        <v>7</v>
      </c>
      <c r="B25" s="12" t="s">
        <v>36</v>
      </c>
      <c r="C25" s="12" t="s">
        <v>23</v>
      </c>
      <c r="D25" s="13">
        <f>39+43+49+45</f>
        <v>176</v>
      </c>
      <c r="E25" s="13">
        <v>7</v>
      </c>
      <c r="F25" s="13">
        <v>1392</v>
      </c>
      <c r="G25" s="14">
        <v>52</v>
      </c>
    </row>
    <row r="26" spans="1:7" ht="15.75" customHeight="1">
      <c r="A26" s="15">
        <v>3</v>
      </c>
      <c r="B26" s="16" t="s">
        <v>37</v>
      </c>
      <c r="C26" s="16" t="s">
        <v>38</v>
      </c>
      <c r="D26" s="17">
        <f>35+45+45+42</f>
        <v>167</v>
      </c>
      <c r="E26" s="18">
        <v>5</v>
      </c>
      <c r="F26" s="17">
        <v>1362</v>
      </c>
      <c r="G26" s="19">
        <v>44</v>
      </c>
    </row>
    <row r="27" spans="1:7" ht="15.75" customHeight="1">
      <c r="A27" s="15">
        <v>2</v>
      </c>
      <c r="B27" s="16" t="s">
        <v>39</v>
      </c>
      <c r="C27" s="16" t="s">
        <v>23</v>
      </c>
      <c r="D27" s="17">
        <f>41+48+48+37</f>
        <v>174</v>
      </c>
      <c r="E27" s="18">
        <v>6</v>
      </c>
      <c r="F27" s="17">
        <v>1357</v>
      </c>
      <c r="G27" s="19">
        <v>42</v>
      </c>
    </row>
    <row r="28" spans="1:7" ht="15.75" customHeight="1">
      <c r="A28" s="15">
        <v>4</v>
      </c>
      <c r="B28" s="16" t="s">
        <v>40</v>
      </c>
      <c r="C28" s="16" t="s">
        <v>38</v>
      </c>
      <c r="D28" s="17">
        <f>39+42+39+40</f>
        <v>160</v>
      </c>
      <c r="E28" s="18">
        <v>4</v>
      </c>
      <c r="F28" s="17">
        <v>1313</v>
      </c>
      <c r="G28" s="19">
        <v>33</v>
      </c>
    </row>
    <row r="29" spans="1:7" ht="15.75" customHeight="1">
      <c r="A29" s="15">
        <v>6</v>
      </c>
      <c r="B29" s="16" t="s">
        <v>41</v>
      </c>
      <c r="C29" s="16" t="s">
        <v>23</v>
      </c>
      <c r="D29" s="17">
        <f>42+39+42+35</f>
        <v>158</v>
      </c>
      <c r="E29" s="18">
        <v>3</v>
      </c>
      <c r="F29" s="17">
        <v>1252</v>
      </c>
      <c r="G29" s="19">
        <v>24</v>
      </c>
    </row>
    <row r="30" spans="1:7" ht="15.75" customHeight="1">
      <c r="A30" s="15">
        <v>5</v>
      </c>
      <c r="B30" s="16" t="s">
        <v>42</v>
      </c>
      <c r="C30" s="16" t="s">
        <v>43</v>
      </c>
      <c r="D30" s="17">
        <f>38+37+39+36</f>
        <v>150</v>
      </c>
      <c r="E30" s="18">
        <v>2</v>
      </c>
      <c r="F30" s="17">
        <v>1168</v>
      </c>
      <c r="G30" s="19">
        <v>16</v>
      </c>
    </row>
    <row r="31" spans="1:7" ht="15.75" customHeight="1">
      <c r="A31" s="23">
        <v>1</v>
      </c>
      <c r="B31" s="24" t="s">
        <v>44</v>
      </c>
      <c r="C31" s="24" t="s">
        <v>45</v>
      </c>
      <c r="D31" s="25" t="s">
        <v>32</v>
      </c>
      <c r="E31" s="26">
        <v>0</v>
      </c>
      <c r="F31" s="28">
        <v>327</v>
      </c>
      <c r="G31" s="29">
        <v>7</v>
      </c>
    </row>
    <row r="32" ht="15.75" customHeight="1"/>
    <row r="33" ht="15.75" customHeight="1">
      <c r="B33" s="4" t="s">
        <v>46</v>
      </c>
    </row>
    <row r="34" ht="15.75" customHeight="1">
      <c r="B34" s="22" t="s">
        <v>47</v>
      </c>
    </row>
    <row r="35" ht="15.75" customHeight="1">
      <c r="B35" s="4" t="s">
        <v>48</v>
      </c>
    </row>
    <row r="36" ht="15.75" customHeight="1">
      <c r="B36" s="4" t="s">
        <v>49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457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2">
        <v>1</v>
      </c>
      <c r="B5" s="43" t="s">
        <v>472</v>
      </c>
      <c r="C5" s="43" t="s">
        <v>247</v>
      </c>
      <c r="D5" s="45">
        <v>96</v>
      </c>
      <c r="E5" s="45">
        <v>98</v>
      </c>
      <c r="F5" s="45">
        <v>194</v>
      </c>
      <c r="G5" s="45">
        <v>6</v>
      </c>
      <c r="H5" s="111">
        <v>1533</v>
      </c>
      <c r="I5" s="112">
        <v>43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7">
        <v>6</v>
      </c>
      <c r="B6" s="48" t="s">
        <v>427</v>
      </c>
      <c r="C6" s="48" t="s">
        <v>415</v>
      </c>
      <c r="D6" s="49">
        <v>95</v>
      </c>
      <c r="E6" s="49">
        <v>93</v>
      </c>
      <c r="F6" s="50">
        <v>188</v>
      </c>
      <c r="G6" s="50">
        <v>4</v>
      </c>
      <c r="H6" s="49">
        <v>1526</v>
      </c>
      <c r="I6" s="51">
        <v>40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7">
        <v>4</v>
      </c>
      <c r="B7" s="48" t="s">
        <v>464</v>
      </c>
      <c r="C7" s="48" t="s">
        <v>415</v>
      </c>
      <c r="D7" s="49">
        <v>98</v>
      </c>
      <c r="E7" s="49">
        <v>95</v>
      </c>
      <c r="F7" s="50">
        <v>193</v>
      </c>
      <c r="G7" s="50">
        <v>5</v>
      </c>
      <c r="H7" s="49">
        <v>1317</v>
      </c>
      <c r="I7" s="51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2">
        <v>5</v>
      </c>
      <c r="B8" s="48" t="s">
        <v>401</v>
      </c>
      <c r="C8" s="48" t="s">
        <v>402</v>
      </c>
      <c r="D8" s="49">
        <v>92</v>
      </c>
      <c r="E8" s="49">
        <v>92</v>
      </c>
      <c r="F8" s="50">
        <v>184</v>
      </c>
      <c r="G8" s="50">
        <v>2</v>
      </c>
      <c r="H8" s="49">
        <v>1495</v>
      </c>
      <c r="I8" s="51">
        <v>27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2">
        <v>3</v>
      </c>
      <c r="B9" s="48" t="s">
        <v>481</v>
      </c>
      <c r="C9" s="48" t="s">
        <v>469</v>
      </c>
      <c r="D9" s="49">
        <v>95</v>
      </c>
      <c r="E9" s="49">
        <v>90</v>
      </c>
      <c r="F9" s="50">
        <v>185</v>
      </c>
      <c r="G9" s="50">
        <v>3</v>
      </c>
      <c r="H9" s="49">
        <v>1473</v>
      </c>
      <c r="I9" s="51">
        <v>23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5">
        <v>2</v>
      </c>
      <c r="B10" s="56" t="s">
        <v>486</v>
      </c>
      <c r="C10" s="56" t="s">
        <v>90</v>
      </c>
      <c r="D10" s="57" t="s">
        <v>102</v>
      </c>
      <c r="E10" s="57" t="s">
        <v>456</v>
      </c>
      <c r="F10" s="58">
        <v>0</v>
      </c>
      <c r="G10" s="58">
        <v>0</v>
      </c>
      <c r="H10" s="57">
        <v>548</v>
      </c>
      <c r="I10" s="59">
        <v>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60">
        <v>2</v>
      </c>
      <c r="B14" s="43" t="s">
        <v>440</v>
      </c>
      <c r="C14" s="43" t="s">
        <v>418</v>
      </c>
      <c r="D14" s="44">
        <v>97</v>
      </c>
      <c r="E14" s="44">
        <v>94</v>
      </c>
      <c r="F14" s="45">
        <v>191</v>
      </c>
      <c r="G14" s="45">
        <v>6</v>
      </c>
      <c r="H14" s="44">
        <v>1499</v>
      </c>
      <c r="I14" s="46">
        <v>43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47">
        <v>4</v>
      </c>
      <c r="B15" s="48" t="s">
        <v>478</v>
      </c>
      <c r="C15" s="48" t="s">
        <v>415</v>
      </c>
      <c r="D15" s="49">
        <v>86</v>
      </c>
      <c r="E15" s="49">
        <v>94</v>
      </c>
      <c r="F15" s="50">
        <v>180</v>
      </c>
      <c r="G15" s="50">
        <v>5</v>
      </c>
      <c r="H15" s="49">
        <v>1451</v>
      </c>
      <c r="I15" s="51">
        <v>35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2">
        <v>1</v>
      </c>
      <c r="B16" s="48" t="s">
        <v>203</v>
      </c>
      <c r="C16" s="48" t="s">
        <v>187</v>
      </c>
      <c r="D16" s="50">
        <v>88</v>
      </c>
      <c r="E16" s="50">
        <v>90</v>
      </c>
      <c r="F16" s="50">
        <v>178</v>
      </c>
      <c r="G16" s="50">
        <v>3</v>
      </c>
      <c r="H16" s="53">
        <v>1436</v>
      </c>
      <c r="I16" s="54">
        <v>29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7">
        <v>6</v>
      </c>
      <c r="B17" s="48" t="s">
        <v>444</v>
      </c>
      <c r="C17" s="48" t="s">
        <v>247</v>
      </c>
      <c r="D17" s="49">
        <v>96</v>
      </c>
      <c r="E17" s="49">
        <v>84</v>
      </c>
      <c r="F17" s="50">
        <v>180</v>
      </c>
      <c r="G17" s="50">
        <v>5</v>
      </c>
      <c r="H17" s="49">
        <v>1421</v>
      </c>
      <c r="I17" s="51">
        <v>28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2">
        <v>5</v>
      </c>
      <c r="B18" s="48" t="s">
        <v>507</v>
      </c>
      <c r="C18" s="48" t="s">
        <v>469</v>
      </c>
      <c r="D18" s="49">
        <v>83</v>
      </c>
      <c r="E18" s="49">
        <v>83</v>
      </c>
      <c r="F18" s="50">
        <v>166</v>
      </c>
      <c r="G18" s="50">
        <v>2</v>
      </c>
      <c r="H18" s="49">
        <v>1415</v>
      </c>
      <c r="I18" s="51">
        <v>28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61">
        <v>3</v>
      </c>
      <c r="B19" s="56" t="s">
        <v>517</v>
      </c>
      <c r="C19" s="56" t="s">
        <v>19</v>
      </c>
      <c r="D19" s="57">
        <v>67</v>
      </c>
      <c r="E19" s="57">
        <v>68</v>
      </c>
      <c r="F19" s="58">
        <v>135</v>
      </c>
      <c r="G19" s="58">
        <v>1</v>
      </c>
      <c r="H19" s="57">
        <v>965</v>
      </c>
      <c r="I19" s="59">
        <v>7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" t="s">
        <v>454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" t="s">
        <v>295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22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" t="s">
        <v>48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521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4</v>
      </c>
      <c r="B5" s="12" t="s">
        <v>389</v>
      </c>
      <c r="C5" s="12" t="s">
        <v>390</v>
      </c>
      <c r="D5" s="13">
        <v>96</v>
      </c>
      <c r="E5" s="13">
        <v>95</v>
      </c>
      <c r="F5" s="13">
        <f aca="true" t="shared" si="0" ref="F5:F13">SUM(D5:E5)</f>
        <v>191</v>
      </c>
      <c r="G5" s="13">
        <v>9</v>
      </c>
      <c r="H5" s="13">
        <v>1522</v>
      </c>
      <c r="I5" s="14">
        <v>66</v>
      </c>
      <c r="K5" s="4"/>
    </row>
    <row r="6" spans="1:11" ht="15.75" customHeight="1">
      <c r="A6" s="15">
        <v>9</v>
      </c>
      <c r="B6" s="16" t="s">
        <v>522</v>
      </c>
      <c r="C6" s="16" t="s">
        <v>402</v>
      </c>
      <c r="D6" s="17">
        <v>95</v>
      </c>
      <c r="E6" s="17">
        <v>95</v>
      </c>
      <c r="F6" s="17">
        <f t="shared" si="0"/>
        <v>190</v>
      </c>
      <c r="G6" s="18">
        <v>8</v>
      </c>
      <c r="H6" s="17">
        <v>1501</v>
      </c>
      <c r="I6" s="19">
        <v>56</v>
      </c>
      <c r="K6" s="4"/>
    </row>
    <row r="7" spans="1:9" ht="15.75" customHeight="1">
      <c r="A7" s="15">
        <v>6</v>
      </c>
      <c r="B7" s="16" t="s">
        <v>65</v>
      </c>
      <c r="C7" s="16" t="s">
        <v>19</v>
      </c>
      <c r="D7" s="17" t="s">
        <v>32</v>
      </c>
      <c r="E7" s="17"/>
      <c r="F7" s="17">
        <f t="shared" si="0"/>
        <v>0</v>
      </c>
      <c r="G7" s="18">
        <v>0</v>
      </c>
      <c r="H7" s="17">
        <v>1166</v>
      </c>
      <c r="I7" s="19">
        <v>53</v>
      </c>
    </row>
    <row r="8" spans="1:9" ht="15.75" customHeight="1">
      <c r="A8" s="15">
        <v>7</v>
      </c>
      <c r="B8" s="16" t="s">
        <v>414</v>
      </c>
      <c r="C8" s="16" t="s">
        <v>415</v>
      </c>
      <c r="D8" s="17">
        <v>94</v>
      </c>
      <c r="E8" s="17">
        <v>92</v>
      </c>
      <c r="F8" s="17">
        <f t="shared" si="0"/>
        <v>186</v>
      </c>
      <c r="G8" s="18">
        <v>6</v>
      </c>
      <c r="H8" s="17">
        <v>1460</v>
      </c>
      <c r="I8" s="19">
        <v>45</v>
      </c>
    </row>
    <row r="9" spans="1:9" ht="15.75" customHeight="1">
      <c r="A9" s="15">
        <v>5</v>
      </c>
      <c r="B9" s="16" t="s">
        <v>81</v>
      </c>
      <c r="C9" s="16" t="s">
        <v>418</v>
      </c>
      <c r="D9" s="17">
        <v>86</v>
      </c>
      <c r="E9" s="17">
        <v>91</v>
      </c>
      <c r="F9" s="17">
        <f t="shared" si="0"/>
        <v>177</v>
      </c>
      <c r="G9" s="18">
        <v>5</v>
      </c>
      <c r="H9" s="17">
        <v>1440</v>
      </c>
      <c r="I9" s="19">
        <v>37</v>
      </c>
    </row>
    <row r="10" spans="1:9" ht="15.75" customHeight="1">
      <c r="A10" s="15">
        <v>8</v>
      </c>
      <c r="B10" s="16" t="s">
        <v>428</v>
      </c>
      <c r="C10" s="16" t="s">
        <v>415</v>
      </c>
      <c r="D10" s="17">
        <v>93</v>
      </c>
      <c r="E10" s="17">
        <v>95</v>
      </c>
      <c r="F10" s="17">
        <f t="shared" si="0"/>
        <v>188</v>
      </c>
      <c r="G10" s="18">
        <v>7</v>
      </c>
      <c r="H10" s="17">
        <v>1441</v>
      </c>
      <c r="I10" s="19">
        <v>36</v>
      </c>
    </row>
    <row r="11" spans="1:9" ht="15.75" customHeight="1">
      <c r="A11" s="15">
        <v>2</v>
      </c>
      <c r="B11" s="16" t="s">
        <v>388</v>
      </c>
      <c r="C11" s="16" t="s">
        <v>402</v>
      </c>
      <c r="D11" s="17">
        <v>83</v>
      </c>
      <c r="E11" s="17">
        <v>86</v>
      </c>
      <c r="F11" s="17">
        <f t="shared" si="0"/>
        <v>169</v>
      </c>
      <c r="G11" s="18">
        <v>4</v>
      </c>
      <c r="H11" s="20">
        <v>1417</v>
      </c>
      <c r="I11" s="21">
        <v>32</v>
      </c>
    </row>
    <row r="12" spans="1:9" ht="15.75" customHeight="1">
      <c r="A12" s="15">
        <v>3</v>
      </c>
      <c r="B12" s="16" t="s">
        <v>391</v>
      </c>
      <c r="C12" s="16" t="s">
        <v>19</v>
      </c>
      <c r="D12" s="17" t="s">
        <v>32</v>
      </c>
      <c r="E12" s="17"/>
      <c r="F12" s="17">
        <f t="shared" si="0"/>
        <v>0</v>
      </c>
      <c r="G12" s="18">
        <v>0</v>
      </c>
      <c r="H12" s="17">
        <v>1069</v>
      </c>
      <c r="I12" s="19">
        <v>24</v>
      </c>
    </row>
    <row r="13" spans="1:9" ht="15.75" customHeight="1">
      <c r="A13" s="23">
        <v>1</v>
      </c>
      <c r="B13" s="24" t="s">
        <v>523</v>
      </c>
      <c r="C13" s="24" t="s">
        <v>448</v>
      </c>
      <c r="D13" s="25" t="s">
        <v>32</v>
      </c>
      <c r="E13" s="25"/>
      <c r="F13" s="25">
        <f t="shared" si="0"/>
        <v>0</v>
      </c>
      <c r="G13" s="26">
        <v>0</v>
      </c>
      <c r="H13" s="28">
        <v>0</v>
      </c>
      <c r="I13" s="29">
        <v>0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7</v>
      </c>
      <c r="B17" s="12" t="s">
        <v>524</v>
      </c>
      <c r="C17" s="12" t="s">
        <v>448</v>
      </c>
      <c r="D17" s="13">
        <v>92</v>
      </c>
      <c r="E17" s="13">
        <v>90</v>
      </c>
      <c r="F17" s="13">
        <f aca="true" t="shared" si="1" ref="F17:F25">SUM(D17:E17)</f>
        <v>182</v>
      </c>
      <c r="G17" s="13">
        <v>7</v>
      </c>
      <c r="H17" s="13">
        <v>1479</v>
      </c>
      <c r="I17" s="14">
        <v>63</v>
      </c>
    </row>
    <row r="18" spans="1:9" ht="15.75" customHeight="1">
      <c r="A18" s="15">
        <v>6</v>
      </c>
      <c r="B18" s="16" t="s">
        <v>494</v>
      </c>
      <c r="C18" s="16" t="s">
        <v>119</v>
      </c>
      <c r="D18" s="17">
        <v>89</v>
      </c>
      <c r="E18" s="17">
        <v>94</v>
      </c>
      <c r="F18" s="17">
        <f t="shared" si="1"/>
        <v>183</v>
      </c>
      <c r="G18" s="18">
        <v>8</v>
      </c>
      <c r="H18" s="17">
        <v>1461</v>
      </c>
      <c r="I18" s="19">
        <v>62</v>
      </c>
    </row>
    <row r="19" spans="1:9" ht="15.75" customHeight="1">
      <c r="A19" s="15">
        <v>2</v>
      </c>
      <c r="B19" s="16" t="s">
        <v>57</v>
      </c>
      <c r="C19" s="16" t="s">
        <v>19</v>
      </c>
      <c r="D19" s="17">
        <v>93</v>
      </c>
      <c r="E19" s="17">
        <v>95</v>
      </c>
      <c r="F19" s="17">
        <f t="shared" si="1"/>
        <v>188</v>
      </c>
      <c r="G19" s="18">
        <v>9</v>
      </c>
      <c r="H19" s="17">
        <v>1115</v>
      </c>
      <c r="I19" s="19">
        <v>46</v>
      </c>
    </row>
    <row r="20" spans="1:9" ht="15.75" customHeight="1">
      <c r="A20" s="15">
        <v>1</v>
      </c>
      <c r="B20" s="16" t="s">
        <v>525</v>
      </c>
      <c r="C20" s="16" t="s">
        <v>187</v>
      </c>
      <c r="D20" s="17">
        <v>92</v>
      </c>
      <c r="E20" s="17">
        <v>83</v>
      </c>
      <c r="F20" s="17">
        <f t="shared" si="1"/>
        <v>175</v>
      </c>
      <c r="G20" s="18">
        <v>5</v>
      </c>
      <c r="H20" s="20">
        <v>1397</v>
      </c>
      <c r="I20" s="21">
        <v>39</v>
      </c>
    </row>
    <row r="21" spans="1:9" ht="15.75" customHeight="1">
      <c r="A21" s="15">
        <v>5</v>
      </c>
      <c r="B21" s="16" t="s">
        <v>464</v>
      </c>
      <c r="C21" s="16" t="s">
        <v>415</v>
      </c>
      <c r="D21" s="17">
        <v>93</v>
      </c>
      <c r="E21" s="17">
        <v>86</v>
      </c>
      <c r="F21" s="17">
        <f t="shared" si="1"/>
        <v>179</v>
      </c>
      <c r="G21" s="18">
        <v>6</v>
      </c>
      <c r="H21" s="17">
        <v>1394</v>
      </c>
      <c r="I21" s="19">
        <v>39</v>
      </c>
    </row>
    <row r="22" spans="1:9" ht="15.75" customHeight="1">
      <c r="A22" s="15">
        <v>8</v>
      </c>
      <c r="B22" s="16" t="s">
        <v>478</v>
      </c>
      <c r="C22" s="16" t="s">
        <v>415</v>
      </c>
      <c r="D22" s="17">
        <v>84</v>
      </c>
      <c r="E22" s="17">
        <v>88</v>
      </c>
      <c r="F22" s="17">
        <f t="shared" si="1"/>
        <v>172</v>
      </c>
      <c r="G22" s="18">
        <v>4</v>
      </c>
      <c r="H22" s="17">
        <v>1375</v>
      </c>
      <c r="I22" s="19">
        <v>33</v>
      </c>
    </row>
    <row r="23" spans="1:9" ht="15.75" customHeight="1">
      <c r="A23" s="15">
        <v>9</v>
      </c>
      <c r="B23" s="16" t="s">
        <v>526</v>
      </c>
      <c r="C23" s="16" t="s">
        <v>415</v>
      </c>
      <c r="D23" s="17">
        <v>80</v>
      </c>
      <c r="E23" s="17">
        <v>78</v>
      </c>
      <c r="F23" s="17">
        <f t="shared" si="1"/>
        <v>158</v>
      </c>
      <c r="G23" s="18">
        <v>1</v>
      </c>
      <c r="H23" s="17">
        <v>1365</v>
      </c>
      <c r="I23" s="19">
        <v>31</v>
      </c>
    </row>
    <row r="24" spans="1:9" ht="15.75" customHeight="1">
      <c r="A24" s="15">
        <v>3</v>
      </c>
      <c r="B24" s="16" t="s">
        <v>417</v>
      </c>
      <c r="C24" s="16" t="s">
        <v>418</v>
      </c>
      <c r="D24" s="17">
        <v>87</v>
      </c>
      <c r="E24" s="17">
        <v>84</v>
      </c>
      <c r="F24" s="17">
        <f t="shared" si="1"/>
        <v>171</v>
      </c>
      <c r="G24" s="18">
        <v>3</v>
      </c>
      <c r="H24" s="17">
        <v>1355</v>
      </c>
      <c r="I24" s="19">
        <v>26</v>
      </c>
    </row>
    <row r="25" spans="1:9" ht="15.75" customHeight="1">
      <c r="A25" s="23">
        <v>4</v>
      </c>
      <c r="B25" s="24" t="s">
        <v>502</v>
      </c>
      <c r="C25" s="24" t="s">
        <v>418</v>
      </c>
      <c r="D25" s="25">
        <v>89</v>
      </c>
      <c r="E25" s="25">
        <v>79</v>
      </c>
      <c r="F25" s="25">
        <f t="shared" si="1"/>
        <v>168</v>
      </c>
      <c r="G25" s="26">
        <v>2</v>
      </c>
      <c r="H25" s="25">
        <v>1338</v>
      </c>
      <c r="I25" s="27">
        <v>24</v>
      </c>
    </row>
    <row r="26" ht="15.75" customHeight="1"/>
    <row r="27" spans="1:9" ht="15.75" customHeight="1">
      <c r="A27" s="1"/>
      <c r="B27" s="2" t="s">
        <v>35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2</v>
      </c>
      <c r="B29" s="12" t="s">
        <v>527</v>
      </c>
      <c r="C29" s="12" t="s">
        <v>187</v>
      </c>
      <c r="D29" s="13">
        <v>90</v>
      </c>
      <c r="E29" s="13">
        <v>88</v>
      </c>
      <c r="F29" s="13">
        <f aca="true" t="shared" si="2" ref="F29:F36">SUM(D29:E29)</f>
        <v>178</v>
      </c>
      <c r="G29" s="13">
        <v>8</v>
      </c>
      <c r="H29" s="13">
        <v>1407</v>
      </c>
      <c r="I29" s="14">
        <v>53</v>
      </c>
    </row>
    <row r="30" spans="1:9" ht="15.75" customHeight="1">
      <c r="A30" s="15">
        <v>6</v>
      </c>
      <c r="B30" s="16" t="s">
        <v>115</v>
      </c>
      <c r="C30" s="16" t="s">
        <v>19</v>
      </c>
      <c r="D30" s="17">
        <v>90</v>
      </c>
      <c r="E30" s="17">
        <v>86</v>
      </c>
      <c r="F30" s="17">
        <f t="shared" si="2"/>
        <v>176</v>
      </c>
      <c r="G30" s="18">
        <v>7</v>
      </c>
      <c r="H30" s="17">
        <v>1248</v>
      </c>
      <c r="I30" s="19">
        <v>46</v>
      </c>
    </row>
    <row r="31" spans="1:9" ht="15.75" customHeight="1">
      <c r="A31" s="15">
        <v>7</v>
      </c>
      <c r="B31" s="16" t="s">
        <v>528</v>
      </c>
      <c r="C31" s="16" t="s">
        <v>26</v>
      </c>
      <c r="D31" s="17">
        <v>81</v>
      </c>
      <c r="E31" s="17">
        <v>87</v>
      </c>
      <c r="F31" s="17">
        <f t="shared" si="2"/>
        <v>168</v>
      </c>
      <c r="G31" s="18">
        <v>5</v>
      </c>
      <c r="H31" s="17">
        <v>1372</v>
      </c>
      <c r="I31" s="19">
        <v>44</v>
      </c>
    </row>
    <row r="32" spans="1:9" ht="15.75" customHeight="1">
      <c r="A32" s="15">
        <v>1</v>
      </c>
      <c r="B32" s="104" t="s">
        <v>529</v>
      </c>
      <c r="C32" s="16" t="s">
        <v>402</v>
      </c>
      <c r="D32" s="105">
        <v>0</v>
      </c>
      <c r="E32" s="105">
        <v>0</v>
      </c>
      <c r="F32" s="17">
        <f t="shared" si="2"/>
        <v>0</v>
      </c>
      <c r="G32" s="18">
        <v>0</v>
      </c>
      <c r="H32" s="20">
        <v>933</v>
      </c>
      <c r="I32" s="21">
        <v>40</v>
      </c>
    </row>
    <row r="33" spans="1:9" ht="15.75" customHeight="1">
      <c r="A33" s="15">
        <v>5</v>
      </c>
      <c r="B33" s="16" t="s">
        <v>530</v>
      </c>
      <c r="C33" s="16" t="s">
        <v>26</v>
      </c>
      <c r="D33" s="17">
        <v>90</v>
      </c>
      <c r="E33" s="17">
        <v>80</v>
      </c>
      <c r="F33" s="17">
        <f t="shared" si="2"/>
        <v>170</v>
      </c>
      <c r="G33" s="18">
        <v>6</v>
      </c>
      <c r="H33" s="17">
        <v>1326</v>
      </c>
      <c r="I33" s="19">
        <v>34</v>
      </c>
    </row>
    <row r="34" spans="1:9" ht="15.75" customHeight="1">
      <c r="A34" s="15">
        <v>3</v>
      </c>
      <c r="B34" s="16" t="s">
        <v>531</v>
      </c>
      <c r="C34" s="16" t="s">
        <v>402</v>
      </c>
      <c r="D34" s="17">
        <v>85</v>
      </c>
      <c r="E34" s="17">
        <v>76</v>
      </c>
      <c r="F34" s="17">
        <f t="shared" si="2"/>
        <v>161</v>
      </c>
      <c r="G34" s="18">
        <v>4</v>
      </c>
      <c r="H34" s="17">
        <v>1302</v>
      </c>
      <c r="I34" s="19">
        <v>31</v>
      </c>
    </row>
    <row r="35" spans="1:9" ht="15.75" customHeight="1">
      <c r="A35" s="15">
        <v>8</v>
      </c>
      <c r="B35" s="16" t="s">
        <v>458</v>
      </c>
      <c r="C35" s="16" t="s">
        <v>390</v>
      </c>
      <c r="D35" s="17">
        <v>81</v>
      </c>
      <c r="E35" s="17">
        <v>80</v>
      </c>
      <c r="F35" s="17">
        <f t="shared" si="2"/>
        <v>161</v>
      </c>
      <c r="G35" s="18">
        <v>4</v>
      </c>
      <c r="H35" s="17">
        <v>1292</v>
      </c>
      <c r="I35" s="19">
        <v>26</v>
      </c>
    </row>
    <row r="36" spans="1:9" ht="15.75" customHeight="1">
      <c r="A36" s="23">
        <v>4</v>
      </c>
      <c r="B36" s="24" t="s">
        <v>403</v>
      </c>
      <c r="C36" s="24" t="s">
        <v>402</v>
      </c>
      <c r="D36" s="25">
        <v>78</v>
      </c>
      <c r="E36" s="25">
        <v>76</v>
      </c>
      <c r="F36" s="25">
        <f t="shared" si="2"/>
        <v>154</v>
      </c>
      <c r="G36" s="26">
        <v>2</v>
      </c>
      <c r="H36" s="25">
        <v>1226</v>
      </c>
      <c r="I36" s="27">
        <v>14</v>
      </c>
    </row>
    <row r="37" ht="15.75" customHeight="1"/>
    <row r="38" spans="1:9" ht="15.75" customHeight="1">
      <c r="A38" s="1"/>
      <c r="B38" s="2" t="s">
        <v>78</v>
      </c>
      <c r="C38" s="2"/>
      <c r="D38" s="2"/>
      <c r="E38" s="2"/>
      <c r="F38" s="2"/>
      <c r="G38" s="2"/>
      <c r="H38" s="2"/>
      <c r="I38" s="2"/>
    </row>
    <row r="39" spans="1:9" ht="15.75" customHeight="1">
      <c r="A39" s="7"/>
      <c r="B39" s="8" t="s">
        <v>4</v>
      </c>
      <c r="C39" s="8" t="s">
        <v>5</v>
      </c>
      <c r="D39" s="8"/>
      <c r="E39" s="8"/>
      <c r="F39" s="9" t="s">
        <v>6</v>
      </c>
      <c r="G39" s="9" t="s">
        <v>7</v>
      </c>
      <c r="H39" s="9" t="s">
        <v>8</v>
      </c>
      <c r="I39" s="10" t="s">
        <v>9</v>
      </c>
    </row>
    <row r="40" spans="1:9" ht="15.75" customHeight="1">
      <c r="A40" s="11">
        <v>1</v>
      </c>
      <c r="B40" s="12" t="s">
        <v>467</v>
      </c>
      <c r="C40" s="12" t="s">
        <v>119</v>
      </c>
      <c r="D40" s="13">
        <v>70</v>
      </c>
      <c r="E40" s="13">
        <v>79</v>
      </c>
      <c r="F40" s="13">
        <f aca="true" t="shared" si="3" ref="F40:F47">SUM(D40:E40)</f>
        <v>149</v>
      </c>
      <c r="G40" s="13">
        <v>5</v>
      </c>
      <c r="H40" s="30">
        <v>1335</v>
      </c>
      <c r="I40" s="31">
        <v>56</v>
      </c>
    </row>
    <row r="41" spans="1:9" ht="15.75" customHeight="1">
      <c r="A41" s="15">
        <v>7</v>
      </c>
      <c r="B41" s="16" t="s">
        <v>427</v>
      </c>
      <c r="C41" s="16" t="s">
        <v>415</v>
      </c>
      <c r="D41" s="17">
        <v>86</v>
      </c>
      <c r="E41" s="17">
        <v>73</v>
      </c>
      <c r="F41" s="17">
        <f t="shared" si="3"/>
        <v>159</v>
      </c>
      <c r="G41" s="18">
        <v>7</v>
      </c>
      <c r="H41" s="17">
        <v>1287</v>
      </c>
      <c r="I41" s="19">
        <v>48</v>
      </c>
    </row>
    <row r="42" spans="1:9" ht="15.75" customHeight="1">
      <c r="A42" s="15">
        <v>3</v>
      </c>
      <c r="B42" s="16" t="s">
        <v>532</v>
      </c>
      <c r="C42" s="16" t="s">
        <v>119</v>
      </c>
      <c r="D42" s="17">
        <v>68</v>
      </c>
      <c r="E42" s="17">
        <v>76</v>
      </c>
      <c r="F42" s="17">
        <f t="shared" si="3"/>
        <v>144</v>
      </c>
      <c r="G42" s="18">
        <v>4</v>
      </c>
      <c r="H42" s="17">
        <v>963</v>
      </c>
      <c r="I42" s="19">
        <v>35</v>
      </c>
    </row>
    <row r="43" spans="1:9" ht="15.75" customHeight="1">
      <c r="A43" s="15">
        <v>4</v>
      </c>
      <c r="B43" s="16" t="s">
        <v>533</v>
      </c>
      <c r="C43" s="16" t="s">
        <v>26</v>
      </c>
      <c r="D43" s="17">
        <v>78</v>
      </c>
      <c r="E43" s="17">
        <v>80</v>
      </c>
      <c r="F43" s="17">
        <f t="shared" si="3"/>
        <v>158</v>
      </c>
      <c r="G43" s="18">
        <v>6</v>
      </c>
      <c r="H43" s="17">
        <v>1187</v>
      </c>
      <c r="I43" s="19">
        <v>34</v>
      </c>
    </row>
    <row r="44" spans="1:9" ht="15.75" customHeight="1">
      <c r="A44" s="15">
        <v>8</v>
      </c>
      <c r="B44" s="16" t="s">
        <v>534</v>
      </c>
      <c r="C44" s="16" t="s">
        <v>402</v>
      </c>
      <c r="D44" s="17" t="s">
        <v>32</v>
      </c>
      <c r="E44" s="17"/>
      <c r="F44" s="17">
        <f t="shared" si="3"/>
        <v>0</v>
      </c>
      <c r="G44" s="18">
        <v>0</v>
      </c>
      <c r="H44" s="17">
        <v>826</v>
      </c>
      <c r="I44" s="19">
        <v>33</v>
      </c>
    </row>
    <row r="45" spans="1:9" ht="15.75" customHeight="1">
      <c r="A45" s="15">
        <v>6</v>
      </c>
      <c r="B45" s="16" t="s">
        <v>449</v>
      </c>
      <c r="C45" s="16" t="s">
        <v>448</v>
      </c>
      <c r="D45" s="17">
        <v>82</v>
      </c>
      <c r="E45" s="17">
        <v>83</v>
      </c>
      <c r="F45" s="17">
        <f t="shared" si="3"/>
        <v>165</v>
      </c>
      <c r="G45" s="18">
        <v>8</v>
      </c>
      <c r="H45" s="17">
        <v>1077</v>
      </c>
      <c r="I45" s="19">
        <v>32</v>
      </c>
    </row>
    <row r="46" spans="1:9" ht="15.75" customHeight="1">
      <c r="A46" s="15">
        <v>5</v>
      </c>
      <c r="B46" s="16" t="s">
        <v>535</v>
      </c>
      <c r="C46" s="16" t="s">
        <v>26</v>
      </c>
      <c r="D46" s="17">
        <v>59</v>
      </c>
      <c r="E46" s="17">
        <v>80</v>
      </c>
      <c r="F46" s="17">
        <f t="shared" si="3"/>
        <v>139</v>
      </c>
      <c r="G46" s="18">
        <v>3</v>
      </c>
      <c r="H46" s="17">
        <v>1069</v>
      </c>
      <c r="I46" s="19">
        <v>21</v>
      </c>
    </row>
    <row r="47" spans="1:9" ht="15.75" customHeight="1">
      <c r="A47" s="23">
        <v>2</v>
      </c>
      <c r="B47" s="24" t="s">
        <v>536</v>
      </c>
      <c r="C47" s="24" t="s">
        <v>415</v>
      </c>
      <c r="D47" s="25" t="s">
        <v>32</v>
      </c>
      <c r="E47" s="25"/>
      <c r="F47" s="25">
        <f t="shared" si="3"/>
        <v>0</v>
      </c>
      <c r="G47" s="26">
        <v>0</v>
      </c>
      <c r="H47" s="25">
        <v>610</v>
      </c>
      <c r="I47" s="27">
        <v>17</v>
      </c>
    </row>
    <row r="48" ht="15.75" customHeight="1"/>
    <row r="49" ht="15.75" customHeight="1">
      <c r="B49" s="4" t="s">
        <v>455</v>
      </c>
    </row>
    <row r="50" ht="15.75" customHeight="1">
      <c r="B50" s="22" t="s">
        <v>47</v>
      </c>
    </row>
    <row r="51" ht="15.75" customHeight="1">
      <c r="B51" s="4" t="s">
        <v>48</v>
      </c>
    </row>
    <row r="52" ht="15.75" customHeight="1">
      <c r="B52" s="4" t="s">
        <v>49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521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0">
        <v>8</v>
      </c>
      <c r="B5" s="43" t="s">
        <v>522</v>
      </c>
      <c r="C5" s="43" t="s">
        <v>402</v>
      </c>
      <c r="D5" s="44">
        <v>95</v>
      </c>
      <c r="E5" s="44">
        <v>95</v>
      </c>
      <c r="F5" s="45">
        <v>190</v>
      </c>
      <c r="G5" s="45">
        <v>8</v>
      </c>
      <c r="H5" s="44">
        <v>1501</v>
      </c>
      <c r="I5" s="46">
        <v>63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2">
        <v>7</v>
      </c>
      <c r="B6" s="48" t="s">
        <v>428</v>
      </c>
      <c r="C6" s="48" t="s">
        <v>415</v>
      </c>
      <c r="D6" s="49">
        <v>93</v>
      </c>
      <c r="E6" s="49">
        <v>95</v>
      </c>
      <c r="F6" s="50">
        <v>188</v>
      </c>
      <c r="G6" s="50">
        <v>7</v>
      </c>
      <c r="H6" s="49">
        <v>1441</v>
      </c>
      <c r="I6" s="51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2">
        <v>1</v>
      </c>
      <c r="B7" s="48" t="s">
        <v>388</v>
      </c>
      <c r="C7" s="48" t="s">
        <v>402</v>
      </c>
      <c r="D7" s="50">
        <v>83</v>
      </c>
      <c r="E7" s="50">
        <v>86</v>
      </c>
      <c r="F7" s="50">
        <v>169</v>
      </c>
      <c r="G7" s="50">
        <v>4</v>
      </c>
      <c r="H7" s="53">
        <v>1417</v>
      </c>
      <c r="I7" s="54">
        <v>44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2">
        <v>3</v>
      </c>
      <c r="B8" s="48" t="s">
        <v>464</v>
      </c>
      <c r="C8" s="48" t="s">
        <v>415</v>
      </c>
      <c r="D8" s="49">
        <v>93</v>
      </c>
      <c r="E8" s="49">
        <v>86</v>
      </c>
      <c r="F8" s="50">
        <v>179</v>
      </c>
      <c r="G8" s="50">
        <v>6</v>
      </c>
      <c r="H8" s="49">
        <v>1394</v>
      </c>
      <c r="I8" s="51">
        <v>37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7">
        <v>4</v>
      </c>
      <c r="B9" s="48" t="s">
        <v>528</v>
      </c>
      <c r="C9" s="48" t="s">
        <v>26</v>
      </c>
      <c r="D9" s="49">
        <v>81</v>
      </c>
      <c r="E9" s="49">
        <v>87</v>
      </c>
      <c r="F9" s="50">
        <v>168</v>
      </c>
      <c r="G9" s="50">
        <v>3</v>
      </c>
      <c r="H9" s="49">
        <v>1372</v>
      </c>
      <c r="I9" s="51">
        <v>34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47">
        <v>6</v>
      </c>
      <c r="B10" s="48" t="s">
        <v>478</v>
      </c>
      <c r="C10" s="48" t="s">
        <v>415</v>
      </c>
      <c r="D10" s="49">
        <v>84</v>
      </c>
      <c r="E10" s="49">
        <v>88</v>
      </c>
      <c r="F10" s="50">
        <v>172</v>
      </c>
      <c r="G10" s="50">
        <v>5</v>
      </c>
      <c r="H10" s="49">
        <v>1375</v>
      </c>
      <c r="I10" s="51">
        <v>31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47">
        <v>2</v>
      </c>
      <c r="B11" s="48" t="s">
        <v>531</v>
      </c>
      <c r="C11" s="48" t="s">
        <v>402</v>
      </c>
      <c r="D11" s="49">
        <v>85</v>
      </c>
      <c r="E11" s="49">
        <v>76</v>
      </c>
      <c r="F11" s="50">
        <v>161</v>
      </c>
      <c r="G11" s="50">
        <v>2</v>
      </c>
      <c r="H11" s="49">
        <v>1302</v>
      </c>
      <c r="I11" s="51">
        <v>19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61">
        <v>5</v>
      </c>
      <c r="B12" s="56" t="s">
        <v>427</v>
      </c>
      <c r="C12" s="56" t="s">
        <v>415</v>
      </c>
      <c r="D12" s="57">
        <v>86</v>
      </c>
      <c r="E12" s="57">
        <v>73</v>
      </c>
      <c r="F12" s="58">
        <v>159</v>
      </c>
      <c r="G12" s="58">
        <v>1</v>
      </c>
      <c r="H12" s="57">
        <v>1287</v>
      </c>
      <c r="I12" s="59">
        <v>16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295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20" width="5.00390625" style="4" customWidth="1"/>
    <col min="21" max="16384" width="10.28125" style="4" customWidth="1"/>
  </cols>
  <sheetData>
    <row r="1" spans="1:23" s="2" customFormat="1" ht="15.75" customHeight="1">
      <c r="A1" s="1"/>
      <c r="B1" s="2" t="s">
        <v>537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</row>
    <row r="2" spans="2:19" ht="15.75" customHeight="1">
      <c r="B2" s="113" t="s">
        <v>2</v>
      </c>
      <c r="S2" s="114">
        <v>1</v>
      </c>
    </row>
    <row r="3" spans="1:23" s="2" customFormat="1" ht="15.75" customHeight="1">
      <c r="A3" s="1"/>
      <c r="B3" s="2" t="s">
        <v>3</v>
      </c>
      <c r="K3" s="1"/>
      <c r="L3" s="2" t="s">
        <v>24</v>
      </c>
      <c r="T3" s="4"/>
      <c r="U3" s="4"/>
      <c r="V3" s="4"/>
      <c r="W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2</v>
      </c>
      <c r="B5" s="12" t="s">
        <v>151</v>
      </c>
      <c r="C5" s="12" t="s">
        <v>43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30">
        <v>1598</v>
      </c>
      <c r="I5" s="31">
        <v>66</v>
      </c>
      <c r="K5" s="11">
        <v>5</v>
      </c>
      <c r="L5" s="12" t="s">
        <v>538</v>
      </c>
      <c r="M5" s="12" t="s">
        <v>43</v>
      </c>
      <c r="N5" s="13">
        <v>100</v>
      </c>
      <c r="O5" s="13">
        <v>97</v>
      </c>
      <c r="P5" s="13">
        <f aca="true" t="shared" si="1" ref="P5:P13">SUM(N5:O5)</f>
        <v>197</v>
      </c>
      <c r="Q5" s="13">
        <v>5</v>
      </c>
      <c r="R5" s="115">
        <v>1582</v>
      </c>
      <c r="S5" s="115">
        <v>59</v>
      </c>
    </row>
    <row r="6" spans="1:19" ht="15.75" customHeight="1">
      <c r="A6" s="15">
        <v>3</v>
      </c>
      <c r="B6" s="16" t="s">
        <v>539</v>
      </c>
      <c r="C6" s="16" t="s">
        <v>540</v>
      </c>
      <c r="D6" s="17">
        <v>100</v>
      </c>
      <c r="E6" s="17">
        <v>99</v>
      </c>
      <c r="F6" s="17">
        <f t="shared" si="0"/>
        <v>199</v>
      </c>
      <c r="G6" s="18">
        <v>7</v>
      </c>
      <c r="H6" s="17">
        <v>1592</v>
      </c>
      <c r="I6" s="19">
        <v>54</v>
      </c>
      <c r="K6" s="15">
        <v>7</v>
      </c>
      <c r="L6" s="16" t="s">
        <v>499</v>
      </c>
      <c r="M6" s="16" t="s">
        <v>396</v>
      </c>
      <c r="N6" s="110">
        <v>98</v>
      </c>
      <c r="O6" s="110">
        <v>97</v>
      </c>
      <c r="P6" s="17">
        <f t="shared" si="1"/>
        <v>195</v>
      </c>
      <c r="Q6" s="18">
        <v>4</v>
      </c>
      <c r="R6" s="73">
        <v>1582</v>
      </c>
      <c r="S6" s="73">
        <v>59</v>
      </c>
    </row>
    <row r="7" spans="1:19" ht="15.75" customHeight="1">
      <c r="A7" s="15">
        <v>9</v>
      </c>
      <c r="B7" s="16" t="s">
        <v>541</v>
      </c>
      <c r="C7" s="16" t="s">
        <v>540</v>
      </c>
      <c r="D7" s="17">
        <v>100</v>
      </c>
      <c r="E7" s="17">
        <v>99</v>
      </c>
      <c r="F7" s="17">
        <f t="shared" si="0"/>
        <v>199</v>
      </c>
      <c r="G7" s="18">
        <v>7</v>
      </c>
      <c r="H7" s="17">
        <v>1590</v>
      </c>
      <c r="I7" s="19">
        <v>54</v>
      </c>
      <c r="K7" s="15">
        <v>4</v>
      </c>
      <c r="L7" s="16" t="s">
        <v>81</v>
      </c>
      <c r="M7" s="16" t="s">
        <v>82</v>
      </c>
      <c r="N7" s="17">
        <v>99</v>
      </c>
      <c r="O7" s="17">
        <v>99</v>
      </c>
      <c r="P7" s="17">
        <f t="shared" si="1"/>
        <v>198</v>
      </c>
      <c r="Q7" s="18">
        <v>7</v>
      </c>
      <c r="R7" s="18">
        <v>1576</v>
      </c>
      <c r="S7" s="71">
        <v>52</v>
      </c>
    </row>
    <row r="8" spans="1:19" ht="15.75" customHeight="1">
      <c r="A8" s="15">
        <v>8</v>
      </c>
      <c r="B8" s="16" t="s">
        <v>164</v>
      </c>
      <c r="C8" s="16" t="s">
        <v>165</v>
      </c>
      <c r="D8" s="17">
        <v>100</v>
      </c>
      <c r="E8" s="17">
        <v>100</v>
      </c>
      <c r="F8" s="17">
        <f t="shared" si="0"/>
        <v>200</v>
      </c>
      <c r="G8" s="18">
        <v>9</v>
      </c>
      <c r="H8" s="17">
        <v>1494</v>
      </c>
      <c r="I8" s="19">
        <v>49</v>
      </c>
      <c r="K8" s="15">
        <v>2</v>
      </c>
      <c r="L8" s="16" t="s">
        <v>445</v>
      </c>
      <c r="M8" s="16" t="s">
        <v>82</v>
      </c>
      <c r="N8" s="17">
        <v>100</v>
      </c>
      <c r="O8" s="17">
        <v>99</v>
      </c>
      <c r="P8" s="17">
        <f t="shared" si="1"/>
        <v>199</v>
      </c>
      <c r="Q8" s="18">
        <v>9</v>
      </c>
      <c r="R8" s="17">
        <v>1574</v>
      </c>
      <c r="S8" s="19">
        <v>52</v>
      </c>
    </row>
    <row r="9" spans="1:19" ht="15.75" customHeight="1">
      <c r="A9" s="15">
        <v>4</v>
      </c>
      <c r="B9" s="16" t="s">
        <v>542</v>
      </c>
      <c r="C9" s="16" t="s">
        <v>540</v>
      </c>
      <c r="D9" s="17">
        <v>97</v>
      </c>
      <c r="E9" s="17">
        <v>97</v>
      </c>
      <c r="F9" s="17">
        <f t="shared" si="0"/>
        <v>194</v>
      </c>
      <c r="G9" s="18">
        <v>3</v>
      </c>
      <c r="H9" s="17">
        <v>1586</v>
      </c>
      <c r="I9" s="19">
        <v>48</v>
      </c>
      <c r="K9" s="15">
        <v>3</v>
      </c>
      <c r="L9" s="16" t="s">
        <v>543</v>
      </c>
      <c r="M9" s="16" t="s">
        <v>425</v>
      </c>
      <c r="N9" s="17">
        <v>100</v>
      </c>
      <c r="O9" s="17">
        <v>99</v>
      </c>
      <c r="P9" s="17">
        <f t="shared" si="1"/>
        <v>199</v>
      </c>
      <c r="Q9" s="18">
        <v>9</v>
      </c>
      <c r="R9" s="17">
        <v>1576</v>
      </c>
      <c r="S9" s="19">
        <v>48</v>
      </c>
    </row>
    <row r="10" spans="1:19" ht="15.75" customHeight="1">
      <c r="A10" s="15">
        <v>1</v>
      </c>
      <c r="B10" s="16" t="s">
        <v>544</v>
      </c>
      <c r="C10" s="16" t="s">
        <v>540</v>
      </c>
      <c r="D10" s="17" t="s">
        <v>32</v>
      </c>
      <c r="E10" s="17"/>
      <c r="F10" s="17">
        <f t="shared" si="0"/>
        <v>0</v>
      </c>
      <c r="G10" s="18">
        <v>0</v>
      </c>
      <c r="H10" s="20">
        <v>998</v>
      </c>
      <c r="I10" s="21">
        <v>41</v>
      </c>
      <c r="K10" s="15">
        <v>9</v>
      </c>
      <c r="L10" s="16" t="s">
        <v>545</v>
      </c>
      <c r="M10" s="16" t="s">
        <v>540</v>
      </c>
      <c r="N10" s="17">
        <v>100</v>
      </c>
      <c r="O10" s="17">
        <v>98</v>
      </c>
      <c r="P10" s="17">
        <f t="shared" si="1"/>
        <v>198</v>
      </c>
      <c r="Q10" s="18">
        <v>7</v>
      </c>
      <c r="R10" s="17">
        <v>1574</v>
      </c>
      <c r="S10" s="19">
        <v>47</v>
      </c>
    </row>
    <row r="11" spans="1:19" ht="15.75" customHeight="1">
      <c r="A11" s="15">
        <v>6</v>
      </c>
      <c r="B11" s="16" t="s">
        <v>546</v>
      </c>
      <c r="C11" s="16" t="s">
        <v>402</v>
      </c>
      <c r="D11" s="17">
        <v>100</v>
      </c>
      <c r="E11" s="17">
        <v>99</v>
      </c>
      <c r="F11" s="17">
        <f t="shared" si="0"/>
        <v>199</v>
      </c>
      <c r="G11" s="18">
        <v>7</v>
      </c>
      <c r="H11" s="17">
        <v>1583</v>
      </c>
      <c r="I11" s="19">
        <v>37</v>
      </c>
      <c r="K11" s="15">
        <v>6</v>
      </c>
      <c r="L11" s="16" t="s">
        <v>547</v>
      </c>
      <c r="M11" s="16" t="s">
        <v>548</v>
      </c>
      <c r="N11" s="17" t="s">
        <v>32</v>
      </c>
      <c r="O11" s="17"/>
      <c r="P11" s="17">
        <f t="shared" si="1"/>
        <v>0</v>
      </c>
      <c r="Q11" s="18">
        <v>0</v>
      </c>
      <c r="R11" s="17">
        <v>785</v>
      </c>
      <c r="S11" s="19">
        <v>21</v>
      </c>
    </row>
    <row r="12" spans="1:19" ht="15.75" customHeight="1">
      <c r="A12" s="15">
        <v>7</v>
      </c>
      <c r="B12" s="16" t="s">
        <v>549</v>
      </c>
      <c r="C12" s="16" t="s">
        <v>402</v>
      </c>
      <c r="D12" s="17" t="s">
        <v>32</v>
      </c>
      <c r="E12" s="17"/>
      <c r="F12" s="17">
        <f t="shared" si="0"/>
        <v>0</v>
      </c>
      <c r="G12" s="18">
        <v>0</v>
      </c>
      <c r="H12" s="17">
        <v>995</v>
      </c>
      <c r="I12" s="19">
        <v>34</v>
      </c>
      <c r="K12" s="15">
        <v>8</v>
      </c>
      <c r="L12" s="16" t="s">
        <v>550</v>
      </c>
      <c r="M12" s="16" t="s">
        <v>82</v>
      </c>
      <c r="N12" s="17" t="s">
        <v>32</v>
      </c>
      <c r="O12" s="17"/>
      <c r="P12" s="17">
        <f t="shared" si="1"/>
        <v>0</v>
      </c>
      <c r="Q12" s="18">
        <v>0</v>
      </c>
      <c r="R12" s="17">
        <v>782</v>
      </c>
      <c r="S12" s="19">
        <v>18</v>
      </c>
    </row>
    <row r="13" spans="1:19" ht="15.75" customHeight="1">
      <c r="A13" s="23">
        <v>5</v>
      </c>
      <c r="B13" s="24" t="s">
        <v>551</v>
      </c>
      <c r="C13" s="24" t="s">
        <v>540</v>
      </c>
      <c r="D13" s="25">
        <v>99</v>
      </c>
      <c r="E13" s="25">
        <v>98</v>
      </c>
      <c r="F13" s="25">
        <f t="shared" si="0"/>
        <v>197</v>
      </c>
      <c r="G13" s="26">
        <v>4</v>
      </c>
      <c r="H13" s="25">
        <v>1570</v>
      </c>
      <c r="I13" s="27">
        <v>22</v>
      </c>
      <c r="K13" s="23">
        <v>1</v>
      </c>
      <c r="L13" s="24" t="s">
        <v>552</v>
      </c>
      <c r="M13" s="24" t="s">
        <v>402</v>
      </c>
      <c r="N13" s="25" t="s">
        <v>32</v>
      </c>
      <c r="O13" s="25"/>
      <c r="P13" s="25">
        <f t="shared" si="1"/>
        <v>0</v>
      </c>
      <c r="Q13" s="26">
        <v>0</v>
      </c>
      <c r="R13" s="28">
        <v>0</v>
      </c>
      <c r="S13" s="29">
        <v>0</v>
      </c>
    </row>
    <row r="14" ht="15.75" customHeight="1">
      <c r="G14" s="116"/>
    </row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24" ht="15.75" customHeight="1">
      <c r="A17" s="11">
        <v>2</v>
      </c>
      <c r="B17" s="12" t="s">
        <v>553</v>
      </c>
      <c r="C17" s="12" t="s">
        <v>483</v>
      </c>
      <c r="D17" s="13">
        <v>100</v>
      </c>
      <c r="E17" s="13">
        <v>99</v>
      </c>
      <c r="F17" s="13">
        <f aca="true" t="shared" si="2" ref="F17:F25">SUM(D17:E17)</f>
        <v>199</v>
      </c>
      <c r="G17" s="13">
        <v>9</v>
      </c>
      <c r="H17" s="30">
        <v>1584</v>
      </c>
      <c r="I17" s="31">
        <v>65</v>
      </c>
      <c r="K17" s="11">
        <v>3</v>
      </c>
      <c r="L17" s="12" t="s">
        <v>554</v>
      </c>
      <c r="M17" s="12" t="s">
        <v>396</v>
      </c>
      <c r="N17" s="117">
        <v>100</v>
      </c>
      <c r="O17" s="117">
        <v>100</v>
      </c>
      <c r="P17" s="13">
        <f aca="true" t="shared" si="3" ref="P17:P25">SUM(N17:O17)</f>
        <v>200</v>
      </c>
      <c r="Q17" s="13">
        <v>9</v>
      </c>
      <c r="R17" s="13">
        <v>1595</v>
      </c>
      <c r="S17" s="14">
        <v>71</v>
      </c>
      <c r="W17" s="5"/>
      <c r="X17" s="5"/>
    </row>
    <row r="18" spans="1:19" ht="15.75" customHeight="1">
      <c r="A18" s="15">
        <v>9</v>
      </c>
      <c r="B18" s="16" t="s">
        <v>424</v>
      </c>
      <c r="C18" s="16" t="s">
        <v>425</v>
      </c>
      <c r="D18" s="17">
        <v>99</v>
      </c>
      <c r="E18" s="17">
        <v>100</v>
      </c>
      <c r="F18" s="17">
        <f t="shared" si="2"/>
        <v>199</v>
      </c>
      <c r="G18" s="18">
        <v>9</v>
      </c>
      <c r="H18" s="17">
        <v>1582</v>
      </c>
      <c r="I18" s="19">
        <v>63</v>
      </c>
      <c r="K18" s="15">
        <v>7</v>
      </c>
      <c r="L18" s="16" t="s">
        <v>215</v>
      </c>
      <c r="M18" s="16" t="s">
        <v>43</v>
      </c>
      <c r="N18" s="17">
        <v>99</v>
      </c>
      <c r="O18" s="17">
        <v>100</v>
      </c>
      <c r="P18" s="17">
        <f t="shared" si="3"/>
        <v>199</v>
      </c>
      <c r="Q18" s="18">
        <v>8</v>
      </c>
      <c r="R18" s="17">
        <v>1579</v>
      </c>
      <c r="S18" s="19">
        <v>57</v>
      </c>
    </row>
    <row r="19" spans="1:24" ht="15.75" customHeight="1">
      <c r="A19" s="15">
        <v>3</v>
      </c>
      <c r="B19" s="16" t="s">
        <v>555</v>
      </c>
      <c r="C19" s="16" t="s">
        <v>43</v>
      </c>
      <c r="D19" s="17">
        <v>99</v>
      </c>
      <c r="E19" s="17">
        <v>97</v>
      </c>
      <c r="F19" s="17">
        <f t="shared" si="2"/>
        <v>196</v>
      </c>
      <c r="G19" s="18">
        <v>3</v>
      </c>
      <c r="H19" s="17">
        <v>1577</v>
      </c>
      <c r="I19" s="19">
        <v>57</v>
      </c>
      <c r="K19" s="15">
        <v>4</v>
      </c>
      <c r="L19" s="16" t="s">
        <v>556</v>
      </c>
      <c r="M19" s="16" t="s">
        <v>548</v>
      </c>
      <c r="N19" s="17">
        <v>97</v>
      </c>
      <c r="O19" s="17">
        <v>97</v>
      </c>
      <c r="P19" s="17">
        <f t="shared" si="3"/>
        <v>194</v>
      </c>
      <c r="Q19" s="18">
        <v>3</v>
      </c>
      <c r="R19" s="17">
        <v>1573</v>
      </c>
      <c r="S19" s="19">
        <v>48</v>
      </c>
      <c r="W19" s="5"/>
      <c r="X19" s="5"/>
    </row>
    <row r="20" spans="1:19" ht="15.75" customHeight="1">
      <c r="A20" s="15">
        <v>7</v>
      </c>
      <c r="B20" s="16" t="s">
        <v>557</v>
      </c>
      <c r="C20" s="16" t="s">
        <v>540</v>
      </c>
      <c r="D20" s="17">
        <v>100</v>
      </c>
      <c r="E20" s="17">
        <v>99</v>
      </c>
      <c r="F20" s="17">
        <f t="shared" si="2"/>
        <v>199</v>
      </c>
      <c r="G20" s="18">
        <v>9</v>
      </c>
      <c r="H20" s="17">
        <v>1562</v>
      </c>
      <c r="I20" s="19">
        <v>48</v>
      </c>
      <c r="K20" s="15">
        <v>6</v>
      </c>
      <c r="L20" s="16" t="s">
        <v>522</v>
      </c>
      <c r="M20" s="16" t="s">
        <v>402</v>
      </c>
      <c r="N20" s="17">
        <v>96</v>
      </c>
      <c r="O20" s="17">
        <v>99</v>
      </c>
      <c r="P20" s="17">
        <f t="shared" si="3"/>
        <v>195</v>
      </c>
      <c r="Q20" s="18">
        <v>5</v>
      </c>
      <c r="R20" s="17">
        <v>1564</v>
      </c>
      <c r="S20" s="19">
        <v>45</v>
      </c>
    </row>
    <row r="21" spans="1:24" s="5" customFormat="1" ht="15.75" customHeight="1">
      <c r="A21" s="15">
        <v>1</v>
      </c>
      <c r="B21" s="16" t="s">
        <v>388</v>
      </c>
      <c r="C21" s="16" t="s">
        <v>402</v>
      </c>
      <c r="D21" s="17">
        <v>98</v>
      </c>
      <c r="E21" s="17">
        <v>99</v>
      </c>
      <c r="F21" s="17">
        <f t="shared" si="2"/>
        <v>197</v>
      </c>
      <c r="G21" s="18">
        <v>5</v>
      </c>
      <c r="H21" s="20">
        <v>1567</v>
      </c>
      <c r="I21" s="21">
        <v>44</v>
      </c>
      <c r="J21" s="4"/>
      <c r="K21" s="15">
        <v>5</v>
      </c>
      <c r="L21" s="16" t="s">
        <v>558</v>
      </c>
      <c r="M21" s="16" t="s">
        <v>483</v>
      </c>
      <c r="N21" s="110">
        <v>98</v>
      </c>
      <c r="O21" s="110">
        <v>99</v>
      </c>
      <c r="P21" s="17">
        <f t="shared" si="3"/>
        <v>197</v>
      </c>
      <c r="Q21" s="18">
        <v>6</v>
      </c>
      <c r="R21" s="17">
        <v>1561</v>
      </c>
      <c r="S21" s="19">
        <v>41</v>
      </c>
      <c r="W21" s="4"/>
      <c r="X21" s="4"/>
    </row>
    <row r="22" spans="1:19" s="5" customFormat="1" ht="15.75" customHeight="1">
      <c r="A22" s="15">
        <v>4</v>
      </c>
      <c r="B22" s="16" t="s">
        <v>559</v>
      </c>
      <c r="C22" s="16" t="s">
        <v>26</v>
      </c>
      <c r="D22" s="17">
        <v>99</v>
      </c>
      <c r="E22" s="17">
        <v>98</v>
      </c>
      <c r="F22" s="17">
        <f t="shared" si="2"/>
        <v>197</v>
      </c>
      <c r="G22" s="18">
        <v>5</v>
      </c>
      <c r="H22" s="17">
        <v>1375</v>
      </c>
      <c r="I22" s="19">
        <v>41</v>
      </c>
      <c r="J22" s="4"/>
      <c r="K22" s="15">
        <v>8</v>
      </c>
      <c r="L22" s="16" t="s">
        <v>560</v>
      </c>
      <c r="M22" s="16" t="s">
        <v>26</v>
      </c>
      <c r="N22" s="17">
        <v>99</v>
      </c>
      <c r="O22" s="17">
        <v>100</v>
      </c>
      <c r="P22" s="17">
        <f t="shared" si="3"/>
        <v>199</v>
      </c>
      <c r="Q22" s="18">
        <v>8</v>
      </c>
      <c r="R22" s="17">
        <v>1565</v>
      </c>
      <c r="S22" s="19">
        <v>40</v>
      </c>
    </row>
    <row r="23" spans="1:24" s="5" customFormat="1" ht="15.75" customHeight="1">
      <c r="A23" s="15">
        <v>6</v>
      </c>
      <c r="B23" s="16" t="s">
        <v>561</v>
      </c>
      <c r="C23" s="16" t="s">
        <v>82</v>
      </c>
      <c r="D23" s="17">
        <v>96</v>
      </c>
      <c r="E23" s="17">
        <v>96</v>
      </c>
      <c r="F23" s="17">
        <f t="shared" si="2"/>
        <v>192</v>
      </c>
      <c r="G23" s="18">
        <v>2</v>
      </c>
      <c r="H23" s="17">
        <v>1545</v>
      </c>
      <c r="I23" s="19">
        <v>33</v>
      </c>
      <c r="J23" s="4"/>
      <c r="K23" s="15">
        <v>2</v>
      </c>
      <c r="L23" s="16" t="s">
        <v>562</v>
      </c>
      <c r="M23" s="16" t="s">
        <v>540</v>
      </c>
      <c r="N23" s="17">
        <v>98</v>
      </c>
      <c r="O23" s="17">
        <v>96</v>
      </c>
      <c r="P23" s="17">
        <f t="shared" si="3"/>
        <v>194</v>
      </c>
      <c r="Q23" s="18">
        <v>3</v>
      </c>
      <c r="R23" s="20">
        <v>1560</v>
      </c>
      <c r="S23" s="21">
        <v>40</v>
      </c>
      <c r="W23" s="4"/>
      <c r="X23" s="4"/>
    </row>
    <row r="24" spans="1:19" s="5" customFormat="1" ht="15.75" customHeight="1">
      <c r="A24" s="15">
        <v>8</v>
      </c>
      <c r="B24" s="16" t="s">
        <v>434</v>
      </c>
      <c r="C24" s="16" t="s">
        <v>82</v>
      </c>
      <c r="D24" s="17">
        <v>99</v>
      </c>
      <c r="E24" s="17">
        <v>100</v>
      </c>
      <c r="F24" s="17">
        <f t="shared" si="2"/>
        <v>199</v>
      </c>
      <c r="G24" s="18">
        <v>9</v>
      </c>
      <c r="H24" s="17">
        <v>1511</v>
      </c>
      <c r="I24" s="19">
        <v>23</v>
      </c>
      <c r="J24" s="4"/>
      <c r="K24" s="15">
        <v>1</v>
      </c>
      <c r="L24" s="16" t="s">
        <v>563</v>
      </c>
      <c r="M24" s="16" t="s">
        <v>564</v>
      </c>
      <c r="N24" s="17">
        <v>97</v>
      </c>
      <c r="O24" s="17">
        <v>98</v>
      </c>
      <c r="P24" s="17">
        <f t="shared" si="3"/>
        <v>195</v>
      </c>
      <c r="Q24" s="18">
        <v>5</v>
      </c>
      <c r="R24" s="20">
        <v>1358</v>
      </c>
      <c r="S24" s="21">
        <v>27</v>
      </c>
    </row>
    <row r="25" spans="1:19" s="5" customFormat="1" ht="15.75" customHeight="1">
      <c r="A25" s="23">
        <v>5</v>
      </c>
      <c r="B25" s="24" t="s">
        <v>565</v>
      </c>
      <c r="C25" s="24" t="s">
        <v>540</v>
      </c>
      <c r="D25" s="25" t="s">
        <v>32</v>
      </c>
      <c r="E25" s="25"/>
      <c r="F25" s="25">
        <f t="shared" si="2"/>
        <v>0</v>
      </c>
      <c r="G25" s="26">
        <v>0</v>
      </c>
      <c r="H25" s="25">
        <v>585</v>
      </c>
      <c r="I25" s="27">
        <v>14</v>
      </c>
      <c r="J25" s="4"/>
      <c r="K25" s="23">
        <v>9</v>
      </c>
      <c r="L25" s="24" t="s">
        <v>566</v>
      </c>
      <c r="M25" s="24" t="s">
        <v>564</v>
      </c>
      <c r="N25" s="25" t="s">
        <v>32</v>
      </c>
      <c r="O25" s="25"/>
      <c r="P25" s="25">
        <f t="shared" si="3"/>
        <v>0</v>
      </c>
      <c r="Q25" s="26">
        <v>0</v>
      </c>
      <c r="R25" s="25">
        <v>0</v>
      </c>
      <c r="S25" s="27">
        <v>0</v>
      </c>
    </row>
    <row r="26" spans="2:15" s="5" customFormat="1" ht="15.75" customHeight="1">
      <c r="B26" s="4"/>
      <c r="C26" s="4"/>
      <c r="D26" s="4"/>
      <c r="E26" s="4"/>
      <c r="F26" s="4"/>
      <c r="G26" s="4"/>
      <c r="H26" s="4"/>
      <c r="I26" s="4"/>
      <c r="J26" s="4"/>
      <c r="N26" s="4"/>
      <c r="O26" s="4"/>
    </row>
    <row r="27" spans="1:19" s="5" customFormat="1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J27" s="4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s="5" customFormat="1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4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s="5" customFormat="1" ht="15.75" customHeight="1">
      <c r="A29" s="11">
        <v>3</v>
      </c>
      <c r="B29" s="12" t="s">
        <v>473</v>
      </c>
      <c r="C29" s="12" t="s">
        <v>471</v>
      </c>
      <c r="D29" s="13">
        <v>100</v>
      </c>
      <c r="E29" s="13">
        <v>98</v>
      </c>
      <c r="F29" s="13">
        <f aca="true" t="shared" si="4" ref="F29:F37">SUM(D29:E29)</f>
        <v>198</v>
      </c>
      <c r="G29" s="13">
        <v>9</v>
      </c>
      <c r="H29" s="13">
        <v>1598</v>
      </c>
      <c r="I29" s="14">
        <v>72</v>
      </c>
      <c r="J29" s="4"/>
      <c r="K29" s="11">
        <v>8</v>
      </c>
      <c r="L29" s="12" t="s">
        <v>567</v>
      </c>
      <c r="M29" s="12" t="s">
        <v>483</v>
      </c>
      <c r="N29" s="13">
        <v>96</v>
      </c>
      <c r="O29" s="13">
        <v>99</v>
      </c>
      <c r="P29" s="13">
        <f aca="true" t="shared" si="5" ref="P29:P37">SUM(N29:O29)</f>
        <v>195</v>
      </c>
      <c r="Q29" s="13">
        <v>9</v>
      </c>
      <c r="R29" s="13">
        <v>1570</v>
      </c>
      <c r="S29" s="14">
        <v>64</v>
      </c>
    </row>
    <row r="30" spans="1:19" s="5" customFormat="1" ht="15.75" customHeight="1">
      <c r="A30" s="15">
        <v>6</v>
      </c>
      <c r="B30" s="16" t="s">
        <v>568</v>
      </c>
      <c r="C30" s="16" t="s">
        <v>540</v>
      </c>
      <c r="D30" s="17" t="s">
        <v>32</v>
      </c>
      <c r="E30" s="17"/>
      <c r="F30" s="17">
        <f t="shared" si="4"/>
        <v>0</v>
      </c>
      <c r="G30" s="18">
        <v>0</v>
      </c>
      <c r="H30" s="17">
        <v>1385</v>
      </c>
      <c r="I30" s="19">
        <v>49</v>
      </c>
      <c r="J30" s="4"/>
      <c r="K30" s="15">
        <v>2</v>
      </c>
      <c r="L30" s="16" t="s">
        <v>569</v>
      </c>
      <c r="M30" s="16" t="s">
        <v>483</v>
      </c>
      <c r="N30" s="110">
        <v>99</v>
      </c>
      <c r="O30" s="110">
        <v>96</v>
      </c>
      <c r="P30" s="17">
        <f t="shared" si="5"/>
        <v>195</v>
      </c>
      <c r="Q30" s="18">
        <v>9</v>
      </c>
      <c r="R30" s="20">
        <v>1566</v>
      </c>
      <c r="S30" s="21">
        <v>63</v>
      </c>
    </row>
    <row r="31" spans="1:19" s="5" customFormat="1" ht="15.75" customHeight="1">
      <c r="A31" s="15">
        <v>8</v>
      </c>
      <c r="B31" s="16" t="s">
        <v>570</v>
      </c>
      <c r="C31" s="16" t="s">
        <v>540</v>
      </c>
      <c r="D31" s="17">
        <v>99</v>
      </c>
      <c r="E31" s="17">
        <v>99</v>
      </c>
      <c r="F31" s="17">
        <f t="shared" si="4"/>
        <v>198</v>
      </c>
      <c r="G31" s="18">
        <v>9</v>
      </c>
      <c r="H31" s="17">
        <v>1567</v>
      </c>
      <c r="I31" s="19">
        <v>45</v>
      </c>
      <c r="J31" s="4"/>
      <c r="K31" s="15">
        <v>7</v>
      </c>
      <c r="L31" s="16" t="s">
        <v>571</v>
      </c>
      <c r="M31" s="16" t="s">
        <v>548</v>
      </c>
      <c r="N31" s="17">
        <v>97</v>
      </c>
      <c r="O31" s="17">
        <v>97</v>
      </c>
      <c r="P31" s="17">
        <f t="shared" si="5"/>
        <v>194</v>
      </c>
      <c r="Q31" s="18">
        <v>7</v>
      </c>
      <c r="R31" s="17">
        <v>1553</v>
      </c>
      <c r="S31" s="19">
        <v>52</v>
      </c>
    </row>
    <row r="32" spans="1:19" s="5" customFormat="1" ht="15.75" customHeight="1">
      <c r="A32" s="15">
        <v>2</v>
      </c>
      <c r="B32" s="16" t="s">
        <v>572</v>
      </c>
      <c r="C32" s="16" t="s">
        <v>425</v>
      </c>
      <c r="D32" s="17">
        <v>99</v>
      </c>
      <c r="E32" s="17">
        <v>97</v>
      </c>
      <c r="F32" s="17">
        <f t="shared" si="4"/>
        <v>196</v>
      </c>
      <c r="G32" s="18">
        <v>7</v>
      </c>
      <c r="H32" s="20">
        <v>1555</v>
      </c>
      <c r="I32" s="21">
        <v>43</v>
      </c>
      <c r="J32" s="4"/>
      <c r="K32" s="15">
        <v>3</v>
      </c>
      <c r="L32" s="16" t="s">
        <v>573</v>
      </c>
      <c r="M32" s="16" t="s">
        <v>402</v>
      </c>
      <c r="N32" s="17">
        <v>95</v>
      </c>
      <c r="O32" s="17">
        <v>97</v>
      </c>
      <c r="P32" s="17">
        <f t="shared" si="5"/>
        <v>192</v>
      </c>
      <c r="Q32" s="18">
        <v>5</v>
      </c>
      <c r="R32" s="17">
        <v>1545</v>
      </c>
      <c r="S32" s="19">
        <v>49</v>
      </c>
    </row>
    <row r="33" spans="1:19" s="5" customFormat="1" ht="15.75" customHeight="1">
      <c r="A33" s="15">
        <v>4</v>
      </c>
      <c r="B33" s="16" t="s">
        <v>574</v>
      </c>
      <c r="C33" s="16" t="s">
        <v>26</v>
      </c>
      <c r="D33" s="17">
        <v>97</v>
      </c>
      <c r="E33" s="17">
        <v>96</v>
      </c>
      <c r="F33" s="17">
        <f t="shared" si="4"/>
        <v>193</v>
      </c>
      <c r="G33" s="18">
        <v>4</v>
      </c>
      <c r="H33" s="17">
        <v>1562</v>
      </c>
      <c r="I33" s="19">
        <v>42</v>
      </c>
      <c r="J33" s="4"/>
      <c r="K33" s="15">
        <v>6</v>
      </c>
      <c r="L33" s="16" t="s">
        <v>575</v>
      </c>
      <c r="M33" s="16" t="s">
        <v>564</v>
      </c>
      <c r="N33" s="17">
        <v>95</v>
      </c>
      <c r="O33" s="17">
        <v>97</v>
      </c>
      <c r="P33" s="17">
        <f t="shared" si="5"/>
        <v>192</v>
      </c>
      <c r="Q33" s="18">
        <v>5</v>
      </c>
      <c r="R33" s="17">
        <v>1540</v>
      </c>
      <c r="S33" s="19">
        <v>46</v>
      </c>
    </row>
    <row r="34" spans="1:19" s="5" customFormat="1" ht="15.75" customHeight="1">
      <c r="A34" s="15">
        <v>9</v>
      </c>
      <c r="B34" s="16" t="s">
        <v>576</v>
      </c>
      <c r="C34" s="16" t="s">
        <v>540</v>
      </c>
      <c r="D34" s="17">
        <v>97</v>
      </c>
      <c r="E34" s="17">
        <v>96</v>
      </c>
      <c r="F34" s="17">
        <f t="shared" si="4"/>
        <v>193</v>
      </c>
      <c r="G34" s="18">
        <v>4</v>
      </c>
      <c r="H34" s="17">
        <v>1558</v>
      </c>
      <c r="I34" s="19">
        <v>42</v>
      </c>
      <c r="J34" s="4"/>
      <c r="K34" s="15">
        <v>9</v>
      </c>
      <c r="L34" s="16" t="s">
        <v>577</v>
      </c>
      <c r="M34" s="16" t="s">
        <v>425</v>
      </c>
      <c r="N34" s="17">
        <v>95</v>
      </c>
      <c r="O34" s="17">
        <v>98</v>
      </c>
      <c r="P34" s="17">
        <f t="shared" si="5"/>
        <v>193</v>
      </c>
      <c r="Q34" s="18">
        <v>6</v>
      </c>
      <c r="R34" s="17">
        <v>1540</v>
      </c>
      <c r="S34" s="19">
        <v>45</v>
      </c>
    </row>
    <row r="35" spans="1:19" s="5" customFormat="1" ht="15.75" customHeight="1">
      <c r="A35" s="15">
        <v>7</v>
      </c>
      <c r="B35" s="16" t="s">
        <v>578</v>
      </c>
      <c r="C35" s="16" t="s">
        <v>540</v>
      </c>
      <c r="D35" s="17">
        <v>96</v>
      </c>
      <c r="E35" s="17">
        <v>99</v>
      </c>
      <c r="F35" s="17">
        <f t="shared" si="4"/>
        <v>195</v>
      </c>
      <c r="G35" s="18">
        <v>6</v>
      </c>
      <c r="H35" s="17">
        <v>1184</v>
      </c>
      <c r="I35" s="19">
        <v>41</v>
      </c>
      <c r="J35" s="4"/>
      <c r="K35" s="15">
        <v>5</v>
      </c>
      <c r="L35" s="16" t="s">
        <v>579</v>
      </c>
      <c r="M35" s="16" t="s">
        <v>564</v>
      </c>
      <c r="N35" s="17" t="s">
        <v>32</v>
      </c>
      <c r="O35" s="17"/>
      <c r="P35" s="17">
        <f t="shared" si="5"/>
        <v>0</v>
      </c>
      <c r="Q35" s="18">
        <v>0</v>
      </c>
      <c r="R35" s="17">
        <v>381</v>
      </c>
      <c r="S35" s="19">
        <v>10</v>
      </c>
    </row>
    <row r="36" spans="1:19" s="5" customFormat="1" ht="15.75" customHeight="1">
      <c r="A36" s="15">
        <v>1</v>
      </c>
      <c r="B36" s="16" t="s">
        <v>580</v>
      </c>
      <c r="C36" s="16" t="s">
        <v>145</v>
      </c>
      <c r="D36" s="17">
        <v>98</v>
      </c>
      <c r="E36" s="17">
        <v>97</v>
      </c>
      <c r="F36" s="17">
        <f t="shared" si="4"/>
        <v>195</v>
      </c>
      <c r="G36" s="18">
        <v>6</v>
      </c>
      <c r="H36" s="20">
        <v>1468</v>
      </c>
      <c r="I36" s="21">
        <v>37</v>
      </c>
      <c r="J36" s="4"/>
      <c r="K36" s="15">
        <v>1</v>
      </c>
      <c r="L36" s="16" t="s">
        <v>581</v>
      </c>
      <c r="M36" s="16" t="s">
        <v>26</v>
      </c>
      <c r="N36" s="17" t="s">
        <v>32</v>
      </c>
      <c r="O36" s="17"/>
      <c r="P36" s="17">
        <f t="shared" si="5"/>
        <v>0</v>
      </c>
      <c r="Q36" s="18">
        <v>0</v>
      </c>
      <c r="R36" s="20">
        <v>0</v>
      </c>
      <c r="S36" s="21">
        <v>0</v>
      </c>
    </row>
    <row r="37" spans="1:19" s="5" customFormat="1" ht="15.75" customHeight="1">
      <c r="A37" s="23">
        <v>5</v>
      </c>
      <c r="B37" s="24" t="s">
        <v>582</v>
      </c>
      <c r="C37" s="24" t="s">
        <v>483</v>
      </c>
      <c r="D37" s="25">
        <v>97</v>
      </c>
      <c r="E37" s="25">
        <v>93</v>
      </c>
      <c r="F37" s="25">
        <f t="shared" si="4"/>
        <v>190</v>
      </c>
      <c r="G37" s="26">
        <v>2</v>
      </c>
      <c r="H37" s="25">
        <v>1504</v>
      </c>
      <c r="I37" s="27">
        <v>15</v>
      </c>
      <c r="J37" s="4"/>
      <c r="K37" s="23">
        <v>4</v>
      </c>
      <c r="L37" s="24" t="s">
        <v>583</v>
      </c>
      <c r="M37" s="24" t="s">
        <v>540</v>
      </c>
      <c r="N37" s="25" t="s">
        <v>32</v>
      </c>
      <c r="O37" s="25"/>
      <c r="P37" s="25">
        <f t="shared" si="5"/>
        <v>0</v>
      </c>
      <c r="Q37" s="26">
        <v>0</v>
      </c>
      <c r="R37" s="25">
        <v>0</v>
      </c>
      <c r="S37" s="27">
        <v>0</v>
      </c>
    </row>
    <row r="38" spans="2:15" s="5" customFormat="1" ht="15.75" customHeight="1">
      <c r="B38" s="4"/>
      <c r="C38" s="4"/>
      <c r="D38" s="4"/>
      <c r="E38" s="4"/>
      <c r="F38" s="4"/>
      <c r="G38" s="4"/>
      <c r="H38" s="4"/>
      <c r="I38" s="4"/>
      <c r="J38" s="4"/>
      <c r="N38" s="4"/>
      <c r="O38" s="4"/>
    </row>
    <row r="39" spans="1:19" s="5" customFormat="1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J39" s="4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s="5" customFormat="1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4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s="5" customFormat="1" ht="15.75" customHeight="1">
      <c r="A41" s="11">
        <v>4</v>
      </c>
      <c r="B41" s="12" t="s">
        <v>584</v>
      </c>
      <c r="C41" s="12" t="s">
        <v>540</v>
      </c>
      <c r="D41" s="13">
        <v>99</v>
      </c>
      <c r="E41" s="13">
        <v>100</v>
      </c>
      <c r="F41" s="13">
        <f aca="true" t="shared" si="6" ref="F41:F48">SUM(D41:E41)</f>
        <v>199</v>
      </c>
      <c r="G41" s="13">
        <v>8</v>
      </c>
      <c r="H41" s="13">
        <v>1575</v>
      </c>
      <c r="I41" s="14">
        <v>56</v>
      </c>
      <c r="J41" s="4"/>
      <c r="K41" s="11">
        <v>3</v>
      </c>
      <c r="L41" s="12" t="s">
        <v>585</v>
      </c>
      <c r="M41" s="12" t="s">
        <v>564</v>
      </c>
      <c r="N41" s="13">
        <v>99</v>
      </c>
      <c r="O41" s="13">
        <v>99</v>
      </c>
      <c r="P41" s="13">
        <f aca="true" t="shared" si="7" ref="P41:P48">SUM(N41:O41)</f>
        <v>198</v>
      </c>
      <c r="Q41" s="13">
        <v>8</v>
      </c>
      <c r="R41" s="13">
        <v>1571</v>
      </c>
      <c r="S41" s="14">
        <v>58</v>
      </c>
    </row>
    <row r="42" spans="1:19" s="5" customFormat="1" ht="15.75" customHeight="1">
      <c r="A42" s="15">
        <v>8</v>
      </c>
      <c r="B42" s="16" t="s">
        <v>586</v>
      </c>
      <c r="C42" s="16" t="s">
        <v>483</v>
      </c>
      <c r="D42" s="17">
        <v>99</v>
      </c>
      <c r="E42" s="17">
        <v>99</v>
      </c>
      <c r="F42" s="17">
        <f t="shared" si="6"/>
        <v>198</v>
      </c>
      <c r="G42" s="18">
        <v>7</v>
      </c>
      <c r="H42" s="17">
        <v>1573</v>
      </c>
      <c r="I42" s="19">
        <v>54</v>
      </c>
      <c r="J42" s="4"/>
      <c r="K42" s="15">
        <v>7</v>
      </c>
      <c r="L42" s="16" t="s">
        <v>587</v>
      </c>
      <c r="M42" s="16" t="s">
        <v>564</v>
      </c>
      <c r="N42" s="17">
        <v>97</v>
      </c>
      <c r="O42" s="17">
        <v>95</v>
      </c>
      <c r="P42" s="17">
        <f t="shared" si="7"/>
        <v>192</v>
      </c>
      <c r="Q42" s="18">
        <v>4</v>
      </c>
      <c r="R42" s="17">
        <v>1556</v>
      </c>
      <c r="S42" s="19">
        <v>50</v>
      </c>
    </row>
    <row r="43" spans="1:19" s="5" customFormat="1" ht="15.75" customHeight="1">
      <c r="A43" s="15">
        <v>7</v>
      </c>
      <c r="B43" s="16" t="s">
        <v>588</v>
      </c>
      <c r="C43" s="16" t="s">
        <v>589</v>
      </c>
      <c r="D43" s="17">
        <v>97</v>
      </c>
      <c r="E43" s="17">
        <v>98</v>
      </c>
      <c r="F43" s="17">
        <f t="shared" si="6"/>
        <v>195</v>
      </c>
      <c r="G43" s="18">
        <v>4</v>
      </c>
      <c r="H43" s="17">
        <v>1368</v>
      </c>
      <c r="I43" s="19">
        <v>43</v>
      </c>
      <c r="J43" s="4"/>
      <c r="K43" s="15">
        <v>5</v>
      </c>
      <c r="L43" s="16" t="s">
        <v>590</v>
      </c>
      <c r="M43" s="16" t="s">
        <v>82</v>
      </c>
      <c r="N43" s="17">
        <v>98</v>
      </c>
      <c r="O43" s="17">
        <v>91</v>
      </c>
      <c r="P43" s="17">
        <f t="shared" si="7"/>
        <v>189</v>
      </c>
      <c r="Q43" s="18">
        <v>2</v>
      </c>
      <c r="R43" s="17">
        <v>1551</v>
      </c>
      <c r="S43" s="19">
        <v>46</v>
      </c>
    </row>
    <row r="44" spans="1:19" s="5" customFormat="1" ht="15.75" customHeight="1">
      <c r="A44" s="15">
        <v>1</v>
      </c>
      <c r="B44" s="16" t="s">
        <v>591</v>
      </c>
      <c r="C44" s="16" t="s">
        <v>425</v>
      </c>
      <c r="D44" s="17">
        <v>99</v>
      </c>
      <c r="E44" s="17">
        <v>97</v>
      </c>
      <c r="F44" s="17">
        <f t="shared" si="6"/>
        <v>196</v>
      </c>
      <c r="G44" s="18">
        <v>6</v>
      </c>
      <c r="H44" s="20">
        <v>1540</v>
      </c>
      <c r="I44" s="21">
        <v>38</v>
      </c>
      <c r="J44" s="4"/>
      <c r="K44" s="15">
        <v>4</v>
      </c>
      <c r="L44" s="16" t="s">
        <v>592</v>
      </c>
      <c r="M44" s="16" t="s">
        <v>26</v>
      </c>
      <c r="N44" s="17">
        <v>96</v>
      </c>
      <c r="O44" s="17">
        <v>96</v>
      </c>
      <c r="P44" s="17">
        <f t="shared" si="7"/>
        <v>192</v>
      </c>
      <c r="Q44" s="18">
        <v>4</v>
      </c>
      <c r="R44" s="17">
        <v>1539</v>
      </c>
      <c r="S44" s="19">
        <v>37</v>
      </c>
    </row>
    <row r="45" spans="1:19" s="5" customFormat="1" ht="15.75" customHeight="1">
      <c r="A45" s="15">
        <v>6</v>
      </c>
      <c r="B45" s="16" t="s">
        <v>492</v>
      </c>
      <c r="C45" s="16" t="s">
        <v>483</v>
      </c>
      <c r="D45" s="17">
        <v>97</v>
      </c>
      <c r="E45" s="17">
        <v>97</v>
      </c>
      <c r="F45" s="17">
        <f t="shared" si="6"/>
        <v>194</v>
      </c>
      <c r="G45" s="18">
        <v>3</v>
      </c>
      <c r="H45" s="17">
        <v>1544</v>
      </c>
      <c r="I45" s="19">
        <v>34</v>
      </c>
      <c r="J45" s="4"/>
      <c r="K45" s="15">
        <v>8</v>
      </c>
      <c r="L45" s="16" t="s">
        <v>593</v>
      </c>
      <c r="M45" s="16" t="s">
        <v>483</v>
      </c>
      <c r="N45" s="17">
        <v>92</v>
      </c>
      <c r="O45" s="17">
        <v>97</v>
      </c>
      <c r="P45" s="17">
        <f t="shared" si="7"/>
        <v>189</v>
      </c>
      <c r="Q45" s="18">
        <v>2</v>
      </c>
      <c r="R45" s="17">
        <v>1539</v>
      </c>
      <c r="S45" s="19">
        <v>34</v>
      </c>
    </row>
    <row r="46" spans="1:19" s="5" customFormat="1" ht="15.75" customHeight="1">
      <c r="A46" s="15">
        <v>2</v>
      </c>
      <c r="B46" s="16" t="s">
        <v>594</v>
      </c>
      <c r="C46" s="16" t="s">
        <v>564</v>
      </c>
      <c r="D46" s="17">
        <v>96</v>
      </c>
      <c r="E46" s="17">
        <v>95</v>
      </c>
      <c r="F46" s="17">
        <f t="shared" si="6"/>
        <v>191</v>
      </c>
      <c r="G46" s="18">
        <v>2</v>
      </c>
      <c r="H46" s="20">
        <v>1524</v>
      </c>
      <c r="I46" s="21">
        <v>28</v>
      </c>
      <c r="J46" s="4"/>
      <c r="K46" s="15">
        <v>2</v>
      </c>
      <c r="L46" s="16" t="s">
        <v>460</v>
      </c>
      <c r="M46" s="16" t="s">
        <v>425</v>
      </c>
      <c r="N46" s="17">
        <v>97</v>
      </c>
      <c r="O46" s="17">
        <v>97</v>
      </c>
      <c r="P46" s="17">
        <f t="shared" si="7"/>
        <v>194</v>
      </c>
      <c r="Q46" s="18">
        <v>6</v>
      </c>
      <c r="R46" s="20">
        <v>1532</v>
      </c>
      <c r="S46" s="21">
        <v>34</v>
      </c>
    </row>
    <row r="47" spans="1:19" s="5" customFormat="1" ht="15.75" customHeight="1">
      <c r="A47" s="15">
        <v>5</v>
      </c>
      <c r="B47" s="16" t="s">
        <v>595</v>
      </c>
      <c r="C47" s="16" t="s">
        <v>145</v>
      </c>
      <c r="D47" s="17">
        <v>99</v>
      </c>
      <c r="E47" s="17">
        <v>97</v>
      </c>
      <c r="F47" s="17">
        <f t="shared" si="6"/>
        <v>196</v>
      </c>
      <c r="G47" s="18">
        <v>6</v>
      </c>
      <c r="H47" s="17">
        <v>784</v>
      </c>
      <c r="I47" s="19">
        <v>23</v>
      </c>
      <c r="J47" s="4"/>
      <c r="K47" s="15">
        <v>6</v>
      </c>
      <c r="L47" s="16" t="s">
        <v>596</v>
      </c>
      <c r="M47" s="16" t="s">
        <v>26</v>
      </c>
      <c r="N47" s="17">
        <v>97</v>
      </c>
      <c r="O47" s="17">
        <v>99</v>
      </c>
      <c r="P47" s="17">
        <f t="shared" si="7"/>
        <v>196</v>
      </c>
      <c r="Q47" s="18">
        <v>7</v>
      </c>
      <c r="R47" s="17">
        <v>1529</v>
      </c>
      <c r="S47" s="19">
        <v>27</v>
      </c>
    </row>
    <row r="48" spans="1:19" s="5" customFormat="1" ht="15.75" customHeight="1">
      <c r="A48" s="23">
        <v>3</v>
      </c>
      <c r="B48" s="24" t="s">
        <v>597</v>
      </c>
      <c r="C48" s="24" t="s">
        <v>402</v>
      </c>
      <c r="D48" s="25">
        <v>94</v>
      </c>
      <c r="E48" s="25">
        <v>91</v>
      </c>
      <c r="F48" s="25">
        <f t="shared" si="6"/>
        <v>185</v>
      </c>
      <c r="G48" s="26">
        <v>1</v>
      </c>
      <c r="H48" s="25">
        <v>1491</v>
      </c>
      <c r="I48" s="27">
        <v>17</v>
      </c>
      <c r="J48" s="4"/>
      <c r="K48" s="23">
        <v>1</v>
      </c>
      <c r="L48" s="24" t="s">
        <v>531</v>
      </c>
      <c r="M48" s="24" t="s">
        <v>402</v>
      </c>
      <c r="N48" s="25">
        <v>95</v>
      </c>
      <c r="O48" s="25">
        <v>99</v>
      </c>
      <c r="P48" s="25">
        <f t="shared" si="7"/>
        <v>194</v>
      </c>
      <c r="Q48" s="26">
        <v>6</v>
      </c>
      <c r="R48" s="28">
        <v>1518</v>
      </c>
      <c r="S48" s="29">
        <v>20</v>
      </c>
    </row>
    <row r="49" spans="2:15" s="5" customFormat="1" ht="15.75" customHeight="1">
      <c r="B49" s="4"/>
      <c r="C49" s="4"/>
      <c r="D49" s="4"/>
      <c r="E49" s="4"/>
      <c r="F49" s="4"/>
      <c r="G49" s="4"/>
      <c r="H49" s="4"/>
      <c r="I49" s="4"/>
      <c r="J49" s="4"/>
      <c r="N49" s="4"/>
      <c r="O49" s="4"/>
    </row>
    <row r="50" spans="1:19" s="5" customFormat="1" ht="15.75" customHeight="1">
      <c r="A50" s="1"/>
      <c r="B50" s="2" t="s">
        <v>153</v>
      </c>
      <c r="C50" s="2"/>
      <c r="D50" s="2"/>
      <c r="E50" s="2"/>
      <c r="F50" s="2"/>
      <c r="G50" s="2"/>
      <c r="H50" s="2"/>
      <c r="I50" s="2"/>
      <c r="J50" s="4"/>
      <c r="K50" s="1"/>
      <c r="L50" s="2" t="s">
        <v>154</v>
      </c>
      <c r="M50" s="2"/>
      <c r="N50" s="2"/>
      <c r="O50" s="2"/>
      <c r="P50" s="2"/>
      <c r="Q50" s="2"/>
      <c r="R50" s="2"/>
      <c r="S50" s="2"/>
    </row>
    <row r="51" spans="1:19" s="5" customFormat="1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4"/>
      <c r="K51" s="7"/>
      <c r="L51" s="8" t="s">
        <v>4</v>
      </c>
      <c r="M51" s="8" t="s">
        <v>5</v>
      </c>
      <c r="N51" s="8"/>
      <c r="O51" s="8"/>
      <c r="P51" s="9" t="s">
        <v>6</v>
      </c>
      <c r="Q51" s="9" t="s">
        <v>7</v>
      </c>
      <c r="R51" s="9" t="s">
        <v>8</v>
      </c>
      <c r="S51" s="10" t="s">
        <v>9</v>
      </c>
    </row>
    <row r="52" spans="1:19" s="5" customFormat="1" ht="15.75" customHeight="1">
      <c r="A52" s="11">
        <v>6</v>
      </c>
      <c r="B52" s="12" t="s">
        <v>598</v>
      </c>
      <c r="C52" s="12" t="s">
        <v>540</v>
      </c>
      <c r="D52" s="13">
        <v>98</v>
      </c>
      <c r="E52" s="13">
        <v>97</v>
      </c>
      <c r="F52" s="13">
        <f aca="true" t="shared" si="8" ref="F52:F59">SUM(D52:E52)</f>
        <v>195</v>
      </c>
      <c r="G52" s="13">
        <v>8</v>
      </c>
      <c r="H52" s="13">
        <v>1564</v>
      </c>
      <c r="I52" s="14">
        <v>62</v>
      </c>
      <c r="J52" s="4"/>
      <c r="K52" s="11">
        <v>3</v>
      </c>
      <c r="L52" s="12" t="s">
        <v>475</v>
      </c>
      <c r="M52" s="12" t="s">
        <v>43</v>
      </c>
      <c r="N52" s="13">
        <v>98</v>
      </c>
      <c r="O52" s="13">
        <v>96</v>
      </c>
      <c r="P52" s="13">
        <f aca="true" t="shared" si="9" ref="P52:P59">SUM(N52:O52)</f>
        <v>194</v>
      </c>
      <c r="Q52" s="13">
        <v>8</v>
      </c>
      <c r="R52" s="13">
        <v>1534</v>
      </c>
      <c r="S52" s="14">
        <v>57</v>
      </c>
    </row>
    <row r="53" spans="1:19" s="5" customFormat="1" ht="15.75" customHeight="1">
      <c r="A53" s="15">
        <v>5</v>
      </c>
      <c r="B53" s="16" t="s">
        <v>599</v>
      </c>
      <c r="C53" s="16" t="s">
        <v>564</v>
      </c>
      <c r="D53" s="17">
        <v>97</v>
      </c>
      <c r="E53" s="17">
        <v>97</v>
      </c>
      <c r="F53" s="17">
        <f t="shared" si="8"/>
        <v>194</v>
      </c>
      <c r="G53" s="18">
        <v>7</v>
      </c>
      <c r="H53" s="17">
        <v>1529</v>
      </c>
      <c r="I53" s="19">
        <v>48</v>
      </c>
      <c r="J53" s="4"/>
      <c r="K53" s="15">
        <v>6</v>
      </c>
      <c r="L53" s="16" t="s">
        <v>470</v>
      </c>
      <c r="M53" s="16" t="s">
        <v>26</v>
      </c>
      <c r="N53" s="17">
        <v>95</v>
      </c>
      <c r="O53" s="17">
        <v>98</v>
      </c>
      <c r="P53" s="17">
        <f t="shared" si="9"/>
        <v>193</v>
      </c>
      <c r="Q53" s="18">
        <v>7</v>
      </c>
      <c r="R53" s="17">
        <v>1521</v>
      </c>
      <c r="S53" s="19">
        <v>52</v>
      </c>
    </row>
    <row r="54" spans="1:19" s="5" customFormat="1" ht="15.75" customHeight="1">
      <c r="A54" s="15">
        <v>2</v>
      </c>
      <c r="B54" s="16" t="s">
        <v>600</v>
      </c>
      <c r="C54" s="16" t="s">
        <v>540</v>
      </c>
      <c r="D54" s="17">
        <v>96</v>
      </c>
      <c r="E54" s="17">
        <v>96</v>
      </c>
      <c r="F54" s="17">
        <f t="shared" si="8"/>
        <v>192</v>
      </c>
      <c r="G54" s="18">
        <v>5</v>
      </c>
      <c r="H54" s="20">
        <v>1529</v>
      </c>
      <c r="I54" s="21">
        <v>44</v>
      </c>
      <c r="J54" s="4"/>
      <c r="K54" s="15">
        <v>2</v>
      </c>
      <c r="L54" s="16" t="s">
        <v>242</v>
      </c>
      <c r="M54" s="16" t="s">
        <v>402</v>
      </c>
      <c r="N54" s="17">
        <v>95</v>
      </c>
      <c r="O54" s="17">
        <v>92</v>
      </c>
      <c r="P54" s="17">
        <f t="shared" si="9"/>
        <v>187</v>
      </c>
      <c r="Q54" s="18">
        <v>4</v>
      </c>
      <c r="R54" s="20">
        <v>1517</v>
      </c>
      <c r="S54" s="21">
        <v>45</v>
      </c>
    </row>
    <row r="55" spans="1:19" s="5" customFormat="1" ht="15.75" customHeight="1">
      <c r="A55" s="15">
        <v>3</v>
      </c>
      <c r="B55" s="16" t="s">
        <v>601</v>
      </c>
      <c r="C55" s="16" t="s">
        <v>564</v>
      </c>
      <c r="D55" s="17">
        <v>97</v>
      </c>
      <c r="E55" s="17">
        <v>97</v>
      </c>
      <c r="F55" s="17">
        <f t="shared" si="8"/>
        <v>194</v>
      </c>
      <c r="G55" s="18">
        <v>7</v>
      </c>
      <c r="H55" s="17">
        <v>1521</v>
      </c>
      <c r="I55" s="19">
        <v>40</v>
      </c>
      <c r="J55" s="4"/>
      <c r="K55" s="15">
        <v>1</v>
      </c>
      <c r="L55" s="16" t="s">
        <v>602</v>
      </c>
      <c r="M55" s="16" t="s">
        <v>26</v>
      </c>
      <c r="N55" s="17">
        <v>93</v>
      </c>
      <c r="O55" s="17">
        <v>95</v>
      </c>
      <c r="P55" s="17">
        <f t="shared" si="9"/>
        <v>188</v>
      </c>
      <c r="Q55" s="18">
        <v>5</v>
      </c>
      <c r="R55" s="20">
        <v>1506</v>
      </c>
      <c r="S55" s="21">
        <v>45</v>
      </c>
    </row>
    <row r="56" spans="1:19" s="5" customFormat="1" ht="15.75" customHeight="1">
      <c r="A56" s="15">
        <v>8</v>
      </c>
      <c r="B56" s="16" t="s">
        <v>603</v>
      </c>
      <c r="C56" s="16" t="s">
        <v>564</v>
      </c>
      <c r="D56" s="17">
        <v>95</v>
      </c>
      <c r="E56" s="17">
        <v>92</v>
      </c>
      <c r="F56" s="17">
        <f t="shared" si="8"/>
        <v>187</v>
      </c>
      <c r="G56" s="18">
        <v>4</v>
      </c>
      <c r="H56" s="17">
        <v>1513</v>
      </c>
      <c r="I56" s="19">
        <v>37</v>
      </c>
      <c r="J56" s="4"/>
      <c r="K56" s="15">
        <v>4</v>
      </c>
      <c r="L56" s="16" t="s">
        <v>604</v>
      </c>
      <c r="M56" s="16" t="s">
        <v>564</v>
      </c>
      <c r="N56" s="17">
        <v>95</v>
      </c>
      <c r="O56" s="17">
        <v>95</v>
      </c>
      <c r="P56" s="17">
        <f t="shared" si="9"/>
        <v>190</v>
      </c>
      <c r="Q56" s="18">
        <v>6</v>
      </c>
      <c r="R56" s="17">
        <v>1501</v>
      </c>
      <c r="S56" s="19">
        <v>42</v>
      </c>
    </row>
    <row r="57" spans="1:19" s="5" customFormat="1" ht="15.75" customHeight="1">
      <c r="A57" s="15">
        <v>7</v>
      </c>
      <c r="B57" s="16" t="s">
        <v>605</v>
      </c>
      <c r="C57" s="16" t="s">
        <v>564</v>
      </c>
      <c r="D57" s="17" t="s">
        <v>32</v>
      </c>
      <c r="E57" s="17"/>
      <c r="F57" s="17">
        <f t="shared" si="8"/>
        <v>0</v>
      </c>
      <c r="G57" s="18">
        <v>0</v>
      </c>
      <c r="H57" s="17">
        <v>960</v>
      </c>
      <c r="I57" s="19">
        <v>30</v>
      </c>
      <c r="J57" s="4"/>
      <c r="K57" s="15">
        <v>8</v>
      </c>
      <c r="L57" s="16" t="s">
        <v>606</v>
      </c>
      <c r="M57" s="16" t="s">
        <v>564</v>
      </c>
      <c r="N57" s="17">
        <v>89</v>
      </c>
      <c r="O57" s="17">
        <v>92</v>
      </c>
      <c r="P57" s="17">
        <f t="shared" si="9"/>
        <v>181</v>
      </c>
      <c r="Q57" s="18">
        <v>3</v>
      </c>
      <c r="R57" s="17">
        <v>1464</v>
      </c>
      <c r="S57" s="19">
        <v>28</v>
      </c>
    </row>
    <row r="58" spans="1:19" s="5" customFormat="1" ht="15.75" customHeight="1">
      <c r="A58" s="15">
        <v>4</v>
      </c>
      <c r="B58" s="16" t="s">
        <v>607</v>
      </c>
      <c r="C58" s="16" t="s">
        <v>402</v>
      </c>
      <c r="D58" s="17">
        <v>94</v>
      </c>
      <c r="E58" s="17">
        <v>93</v>
      </c>
      <c r="F58" s="17">
        <f t="shared" si="8"/>
        <v>187</v>
      </c>
      <c r="G58" s="18">
        <v>4</v>
      </c>
      <c r="H58" s="17">
        <v>1481</v>
      </c>
      <c r="I58" s="19">
        <v>25</v>
      </c>
      <c r="J58" s="4"/>
      <c r="K58" s="15">
        <v>5</v>
      </c>
      <c r="L58" s="16" t="s">
        <v>608</v>
      </c>
      <c r="M58" s="16" t="s">
        <v>564</v>
      </c>
      <c r="N58" s="17" t="s">
        <v>32</v>
      </c>
      <c r="O58" s="17"/>
      <c r="P58" s="17">
        <f t="shared" si="9"/>
        <v>0</v>
      </c>
      <c r="Q58" s="18">
        <v>0</v>
      </c>
      <c r="R58" s="17">
        <v>370</v>
      </c>
      <c r="S58" s="19">
        <v>5</v>
      </c>
    </row>
    <row r="59" spans="1:19" s="5" customFormat="1" ht="15.75" customHeight="1">
      <c r="A59" s="23">
        <v>1</v>
      </c>
      <c r="B59" s="24" t="s">
        <v>609</v>
      </c>
      <c r="C59" s="24" t="s">
        <v>483</v>
      </c>
      <c r="D59" s="25" t="s">
        <v>32</v>
      </c>
      <c r="E59" s="25"/>
      <c r="F59" s="25">
        <f t="shared" si="8"/>
        <v>0</v>
      </c>
      <c r="G59" s="26">
        <v>0</v>
      </c>
      <c r="H59" s="28">
        <v>0</v>
      </c>
      <c r="I59" s="29">
        <v>0</v>
      </c>
      <c r="J59" s="4"/>
      <c r="K59" s="23">
        <v>7</v>
      </c>
      <c r="L59" s="24" t="s">
        <v>362</v>
      </c>
      <c r="M59" s="24" t="s">
        <v>564</v>
      </c>
      <c r="N59" s="25" t="s">
        <v>32</v>
      </c>
      <c r="O59" s="25"/>
      <c r="P59" s="25">
        <f t="shared" si="9"/>
        <v>0</v>
      </c>
      <c r="Q59" s="26">
        <v>0</v>
      </c>
      <c r="R59" s="25">
        <v>0</v>
      </c>
      <c r="S59" s="27">
        <v>0</v>
      </c>
    </row>
    <row r="60" spans="2:15" s="5" customFormat="1" ht="15.75" customHeight="1">
      <c r="B60" s="4"/>
      <c r="C60" s="4"/>
      <c r="D60" s="4"/>
      <c r="E60" s="4"/>
      <c r="F60" s="4"/>
      <c r="G60" s="4"/>
      <c r="H60" s="4"/>
      <c r="I60" s="4"/>
      <c r="J60" s="4"/>
      <c r="N60" s="4"/>
      <c r="O60" s="4"/>
    </row>
    <row r="61" spans="2:15" s="5" customFormat="1" ht="15.75" customHeight="1">
      <c r="B61" s="4" t="s">
        <v>610</v>
      </c>
      <c r="C61" s="4"/>
      <c r="D61" s="4"/>
      <c r="E61" s="4"/>
      <c r="F61" s="4"/>
      <c r="G61" s="4"/>
      <c r="H61" s="4"/>
      <c r="I61" s="4"/>
      <c r="J61" s="4"/>
      <c r="N61" s="4"/>
      <c r="O61" s="4"/>
    </row>
    <row r="62" spans="2:15" s="5" customFormat="1" ht="15.75" customHeight="1">
      <c r="B62" s="22" t="s">
        <v>47</v>
      </c>
      <c r="C62" s="4"/>
      <c r="D62" s="4"/>
      <c r="E62" s="4"/>
      <c r="F62" s="4"/>
      <c r="G62" s="4"/>
      <c r="H62" s="4"/>
      <c r="I62" s="4"/>
      <c r="J62" s="4"/>
      <c r="N62" s="4"/>
      <c r="O62" s="4"/>
    </row>
    <row r="63" spans="2:15" s="5" customFormat="1" ht="15.75" customHeight="1">
      <c r="B63" s="4" t="s">
        <v>48</v>
      </c>
      <c r="C63" s="4"/>
      <c r="D63" s="4"/>
      <c r="E63" s="4"/>
      <c r="F63" s="4"/>
      <c r="G63" s="4"/>
      <c r="H63" s="4"/>
      <c r="I63" s="4"/>
      <c r="J63" s="4"/>
      <c r="N63" s="4"/>
      <c r="O63" s="4"/>
    </row>
    <row r="64" spans="2:15" s="5" customFormat="1" ht="15.75" customHeight="1">
      <c r="B64" s="4" t="s">
        <v>49</v>
      </c>
      <c r="C64" s="4"/>
      <c r="D64" s="4"/>
      <c r="E64" s="4"/>
      <c r="F64" s="4"/>
      <c r="G64" s="4"/>
      <c r="H64" s="4"/>
      <c r="I64" s="4"/>
      <c r="J64" s="4"/>
      <c r="N64" s="4"/>
      <c r="O64" s="4"/>
    </row>
    <row r="65" spans="2:15" s="5" customFormat="1" ht="15.75" customHeight="1">
      <c r="B65" s="4"/>
      <c r="C65" s="4"/>
      <c r="D65" s="4"/>
      <c r="E65" s="4"/>
      <c r="F65" s="4"/>
      <c r="G65" s="4"/>
      <c r="H65" s="4"/>
      <c r="I65" s="4"/>
      <c r="J65" s="4"/>
      <c r="N65" s="4"/>
      <c r="O65" s="4"/>
    </row>
    <row r="66" spans="2:15" s="5" customFormat="1" ht="15.75" customHeight="1">
      <c r="B66" s="4"/>
      <c r="C66" s="4"/>
      <c r="D66" s="4"/>
      <c r="E66" s="4"/>
      <c r="F66" s="4"/>
      <c r="G66" s="4"/>
      <c r="H66" s="4"/>
      <c r="I66" s="4"/>
      <c r="J66" s="4"/>
      <c r="N66" s="4"/>
      <c r="O66" s="4"/>
    </row>
    <row r="67" spans="2:15" s="5" customFormat="1" ht="15.75" customHeight="1">
      <c r="B67" s="4"/>
      <c r="C67" s="4"/>
      <c r="D67" s="4"/>
      <c r="E67" s="4"/>
      <c r="F67" s="4"/>
      <c r="G67" s="4"/>
      <c r="H67" s="4"/>
      <c r="I67" s="4"/>
      <c r="J67" s="4"/>
      <c r="N67" s="4"/>
      <c r="O67" s="4"/>
    </row>
    <row r="68" spans="2:15" s="5" customFormat="1" ht="15.75" customHeight="1">
      <c r="B68" s="4"/>
      <c r="C68" s="4"/>
      <c r="D68" s="4"/>
      <c r="E68" s="4"/>
      <c r="F68" s="4"/>
      <c r="G68" s="4"/>
      <c r="H68" s="4"/>
      <c r="I68" s="4"/>
      <c r="J68" s="4"/>
      <c r="N68" s="4"/>
      <c r="O68" s="4"/>
    </row>
    <row r="69" spans="2:15" s="5" customFormat="1" ht="15.75" customHeight="1">
      <c r="B69" s="4"/>
      <c r="C69" s="4"/>
      <c r="D69" s="4"/>
      <c r="E69" s="4"/>
      <c r="F69" s="4"/>
      <c r="G69" s="4"/>
      <c r="H69" s="4"/>
      <c r="I69" s="4"/>
      <c r="J69" s="4"/>
      <c r="N69" s="4"/>
      <c r="O69" s="4"/>
    </row>
    <row r="70" spans="2:15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  <c r="N70" s="4"/>
      <c r="O70" s="4"/>
    </row>
    <row r="71" spans="2:15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  <c r="N71" s="4"/>
      <c r="O71" s="4"/>
    </row>
    <row r="72" spans="2:15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  <c r="N72" s="4"/>
      <c r="O72" s="4"/>
    </row>
    <row r="73" spans="2:15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  <c r="N73" s="4"/>
      <c r="O73" s="4"/>
    </row>
    <row r="74" spans="2:15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  <c r="N74" s="4"/>
      <c r="O74" s="4"/>
    </row>
    <row r="75" spans="2:15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  <c r="N75" s="4"/>
      <c r="O75" s="4"/>
    </row>
    <row r="76" spans="2:15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  <c r="N76" s="4"/>
      <c r="O76" s="4"/>
    </row>
    <row r="77" spans="2:15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  <c r="N77" s="4"/>
      <c r="O77" s="4"/>
    </row>
    <row r="78" spans="2:15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  <c r="N78" s="4"/>
      <c r="O78" s="4"/>
    </row>
    <row r="79" spans="2:15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  <c r="N79" s="4"/>
      <c r="O7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537</v>
      </c>
      <c r="C1" s="3"/>
      <c r="D1" s="3"/>
      <c r="E1" s="3"/>
      <c r="F1" s="3" t="s">
        <v>296</v>
      </c>
      <c r="G1" s="3"/>
      <c r="H1" s="3"/>
      <c r="I1" s="3" t="s">
        <v>611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0">
        <v>8</v>
      </c>
      <c r="B5" s="43" t="s">
        <v>554</v>
      </c>
      <c r="C5" s="43" t="s">
        <v>396</v>
      </c>
      <c r="D5" s="118">
        <v>100</v>
      </c>
      <c r="E5" s="118">
        <v>100</v>
      </c>
      <c r="F5" s="45">
        <v>200</v>
      </c>
      <c r="G5" s="45">
        <v>11</v>
      </c>
      <c r="H5" s="44">
        <v>1595</v>
      </c>
      <c r="I5" s="46">
        <v>86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2">
        <v>7</v>
      </c>
      <c r="B6" s="48" t="s">
        <v>499</v>
      </c>
      <c r="C6" s="48" t="s">
        <v>396</v>
      </c>
      <c r="D6" s="119">
        <v>98</v>
      </c>
      <c r="E6" s="119">
        <v>97</v>
      </c>
      <c r="F6" s="50">
        <v>195</v>
      </c>
      <c r="G6" s="50">
        <v>7</v>
      </c>
      <c r="H6" s="49">
        <v>1582</v>
      </c>
      <c r="I6" s="51">
        <v>77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7">
        <v>6</v>
      </c>
      <c r="B7" s="48" t="s">
        <v>546</v>
      </c>
      <c r="C7" s="48" t="s">
        <v>402</v>
      </c>
      <c r="D7" s="49">
        <v>100</v>
      </c>
      <c r="E7" s="49">
        <v>99</v>
      </c>
      <c r="F7" s="50">
        <v>199</v>
      </c>
      <c r="G7" s="50">
        <v>9</v>
      </c>
      <c r="H7" s="49">
        <v>1583</v>
      </c>
      <c r="I7" s="51">
        <v>74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7">
        <v>10</v>
      </c>
      <c r="B8" s="48" t="s">
        <v>164</v>
      </c>
      <c r="C8" s="48" t="s">
        <v>165</v>
      </c>
      <c r="D8" s="49">
        <v>100</v>
      </c>
      <c r="E8" s="49">
        <v>100</v>
      </c>
      <c r="F8" s="50">
        <v>200</v>
      </c>
      <c r="G8" s="50">
        <v>11</v>
      </c>
      <c r="H8" s="49">
        <v>1494</v>
      </c>
      <c r="I8" s="51">
        <v>71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2">
        <v>1</v>
      </c>
      <c r="B9" s="48" t="s">
        <v>388</v>
      </c>
      <c r="C9" s="48" t="s">
        <v>402</v>
      </c>
      <c r="D9" s="50">
        <v>98</v>
      </c>
      <c r="E9" s="50">
        <v>99</v>
      </c>
      <c r="F9" s="50">
        <v>197</v>
      </c>
      <c r="G9" s="50">
        <v>8</v>
      </c>
      <c r="H9" s="53">
        <v>1567</v>
      </c>
      <c r="I9" s="54">
        <v>57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2">
        <v>11</v>
      </c>
      <c r="B10" s="48" t="s">
        <v>522</v>
      </c>
      <c r="C10" s="48" t="s">
        <v>402</v>
      </c>
      <c r="D10" s="49">
        <v>96</v>
      </c>
      <c r="E10" s="49">
        <v>99</v>
      </c>
      <c r="F10" s="50">
        <v>195</v>
      </c>
      <c r="G10" s="50">
        <v>7</v>
      </c>
      <c r="H10" s="49">
        <v>1564</v>
      </c>
      <c r="I10" s="51">
        <v>55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2">
        <v>9</v>
      </c>
      <c r="B11" s="48" t="s">
        <v>588</v>
      </c>
      <c r="C11" s="48" t="s">
        <v>589</v>
      </c>
      <c r="D11" s="49">
        <v>97</v>
      </c>
      <c r="E11" s="49">
        <v>98</v>
      </c>
      <c r="F11" s="50">
        <v>195</v>
      </c>
      <c r="G11" s="50">
        <v>7</v>
      </c>
      <c r="H11" s="49">
        <v>1368</v>
      </c>
      <c r="I11" s="51">
        <v>47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47">
        <v>4</v>
      </c>
      <c r="B12" s="48" t="s">
        <v>573</v>
      </c>
      <c r="C12" s="48" t="s">
        <v>402</v>
      </c>
      <c r="D12" s="49">
        <v>95</v>
      </c>
      <c r="E12" s="49">
        <v>97</v>
      </c>
      <c r="F12" s="50">
        <v>192</v>
      </c>
      <c r="G12" s="50">
        <v>3</v>
      </c>
      <c r="H12" s="49">
        <v>1545</v>
      </c>
      <c r="I12" s="51">
        <v>37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47">
        <v>2</v>
      </c>
      <c r="B13" s="48" t="s">
        <v>531</v>
      </c>
      <c r="C13" s="48" t="s">
        <v>402</v>
      </c>
      <c r="D13" s="49">
        <v>95</v>
      </c>
      <c r="E13" s="49">
        <v>99</v>
      </c>
      <c r="F13" s="50">
        <v>194</v>
      </c>
      <c r="G13" s="50">
        <v>4</v>
      </c>
      <c r="H13" s="49">
        <v>1518</v>
      </c>
      <c r="I13" s="51">
        <v>25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52">
        <v>3</v>
      </c>
      <c r="B14" s="48" t="s">
        <v>597</v>
      </c>
      <c r="C14" s="48" t="s">
        <v>402</v>
      </c>
      <c r="D14" s="49">
        <v>94</v>
      </c>
      <c r="E14" s="49">
        <v>91</v>
      </c>
      <c r="F14" s="50">
        <v>185</v>
      </c>
      <c r="G14" s="50">
        <v>1</v>
      </c>
      <c r="H14" s="49">
        <v>1491</v>
      </c>
      <c r="I14" s="51">
        <v>17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61">
        <v>5</v>
      </c>
      <c r="B15" s="56" t="s">
        <v>607</v>
      </c>
      <c r="C15" s="56" t="s">
        <v>402</v>
      </c>
      <c r="D15" s="57">
        <v>94</v>
      </c>
      <c r="E15" s="57">
        <v>93</v>
      </c>
      <c r="F15" s="58">
        <v>187</v>
      </c>
      <c r="G15" s="58">
        <v>2</v>
      </c>
      <c r="H15" s="57">
        <v>1481</v>
      </c>
      <c r="I15" s="59">
        <v>16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33" ht="15.75" customHeight="1">
      <c r="A17" s="32"/>
      <c r="B17" s="4" t="s">
        <v>295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F17" s="5"/>
      <c r="AG17" s="5"/>
    </row>
    <row r="18" spans="1:26" ht="15.75" customHeight="1">
      <c r="A18" s="32"/>
      <c r="B18" s="22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33" ht="15.75" customHeight="1">
      <c r="A19" s="32"/>
      <c r="B19" s="4" t="s">
        <v>48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F19" s="5"/>
      <c r="AG19" s="5"/>
    </row>
    <row r="20" spans="1:26" ht="15.75" customHeight="1">
      <c r="A20" s="32"/>
      <c r="B20" s="4" t="s">
        <v>49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33" s="5" customFormat="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F21" s="4"/>
      <c r="AG21" s="4"/>
    </row>
    <row r="22" spans="1:26" s="5" customFormat="1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33" s="5" customFormat="1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F23" s="4"/>
      <c r="AG23" s="4"/>
    </row>
    <row r="24" spans="1:26" s="5" customFormat="1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5" customFormat="1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5" customFormat="1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5" customFormat="1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5" customFormat="1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5" customFormat="1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5" customFormat="1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5" customFormat="1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5" customFormat="1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5" customFormat="1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5" customFormat="1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5" customFormat="1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5" customFormat="1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5" customFormat="1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5" customFormat="1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5" customFormat="1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5" customFormat="1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5" customFormat="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5" customFormat="1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5" customFormat="1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5" customFormat="1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5" customFormat="1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5" customFormat="1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5" customFormat="1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5" customFormat="1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5" customFormat="1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5" customFormat="1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5" customFormat="1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5" customFormat="1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5" customFormat="1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5" customFormat="1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5" customFormat="1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5" customFormat="1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5" customFormat="1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5" customFormat="1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5" customFormat="1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5" customFormat="1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5" customFormat="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5" customFormat="1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5" customFormat="1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5" customFormat="1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2:1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21" customWidth="1"/>
    <col min="2" max="3" width="20.7109375" style="121" customWidth="1"/>
    <col min="4" max="7" width="5.00390625" style="121" customWidth="1"/>
    <col min="8" max="8" width="1.7109375" style="121" customWidth="1"/>
    <col min="9" max="9" width="2.7109375" style="121" customWidth="1"/>
    <col min="10" max="11" width="20.7109375" style="121" customWidth="1"/>
    <col min="12" max="15" width="5.00390625" style="121" customWidth="1"/>
    <col min="16" max="16384" width="11.7109375" style="121" customWidth="1"/>
  </cols>
  <sheetData>
    <row r="1" spans="2:32" s="120" customFormat="1" ht="15.75" customHeight="1">
      <c r="B1" s="120" t="s">
        <v>612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1"/>
      <c r="AC1" s="121"/>
      <c r="AD1" s="121"/>
      <c r="AE1" s="121"/>
      <c r="AF1" s="121"/>
    </row>
    <row r="2" ht="15.75" customHeight="1">
      <c r="B2" s="6" t="s">
        <v>2</v>
      </c>
    </row>
    <row r="3" spans="2:32" s="120" customFormat="1" ht="15.75" customHeight="1">
      <c r="B3" s="120" t="s">
        <v>3</v>
      </c>
      <c r="I3" s="121"/>
      <c r="J3" s="121"/>
      <c r="K3" s="121"/>
      <c r="L3" s="121"/>
      <c r="M3" s="121"/>
      <c r="N3" s="121"/>
      <c r="O3" s="121"/>
      <c r="P3" s="121"/>
      <c r="AB3" s="121"/>
      <c r="AC3" s="121"/>
      <c r="AD3" s="121"/>
      <c r="AE3" s="121"/>
      <c r="AF3" s="121"/>
    </row>
    <row r="4" spans="1:7" ht="15.75" customHeight="1">
      <c r="A4" s="122"/>
      <c r="B4" s="123" t="s">
        <v>4</v>
      </c>
      <c r="C4" s="123" t="s">
        <v>5</v>
      </c>
      <c r="D4" s="124" t="s">
        <v>6</v>
      </c>
      <c r="E4" s="124" t="s">
        <v>7</v>
      </c>
      <c r="F4" s="124" t="s">
        <v>8</v>
      </c>
      <c r="G4" s="125" t="s">
        <v>9</v>
      </c>
    </row>
    <row r="5" spans="1:7" ht="15.75" customHeight="1">
      <c r="A5" s="126">
        <v>6</v>
      </c>
      <c r="B5" s="12" t="s">
        <v>387</v>
      </c>
      <c r="C5" s="12" t="s">
        <v>131</v>
      </c>
      <c r="D5" s="127">
        <v>96</v>
      </c>
      <c r="E5" s="128">
        <v>9</v>
      </c>
      <c r="F5" s="127">
        <v>766</v>
      </c>
      <c r="G5" s="129">
        <v>71</v>
      </c>
    </row>
    <row r="6" spans="1:7" ht="15.75" customHeight="1">
      <c r="A6" s="130">
        <v>4</v>
      </c>
      <c r="B6" s="16" t="s">
        <v>130</v>
      </c>
      <c r="C6" s="16" t="s">
        <v>131</v>
      </c>
      <c r="D6" s="131">
        <v>94</v>
      </c>
      <c r="E6" s="132">
        <v>8</v>
      </c>
      <c r="F6" s="131">
        <v>744</v>
      </c>
      <c r="G6" s="133">
        <v>61</v>
      </c>
    </row>
    <row r="7" spans="1:7" ht="15.75" customHeight="1">
      <c r="A7" s="130">
        <v>8</v>
      </c>
      <c r="B7" s="16" t="s">
        <v>424</v>
      </c>
      <c r="C7" s="16" t="s">
        <v>425</v>
      </c>
      <c r="D7" s="131">
        <v>93</v>
      </c>
      <c r="E7" s="132">
        <v>7</v>
      </c>
      <c r="F7" s="131">
        <v>738</v>
      </c>
      <c r="G7" s="133">
        <v>56</v>
      </c>
    </row>
    <row r="8" spans="1:7" ht="15.75" customHeight="1">
      <c r="A8" s="130">
        <v>1</v>
      </c>
      <c r="B8" s="16" t="s">
        <v>461</v>
      </c>
      <c r="C8" s="16" t="s">
        <v>247</v>
      </c>
      <c r="D8" s="134">
        <v>92</v>
      </c>
      <c r="E8" s="132">
        <v>6</v>
      </c>
      <c r="F8" s="135">
        <v>728</v>
      </c>
      <c r="G8" s="136">
        <v>47</v>
      </c>
    </row>
    <row r="9" spans="1:7" ht="15.75" customHeight="1">
      <c r="A9" s="130">
        <v>7</v>
      </c>
      <c r="B9" s="16" t="s">
        <v>613</v>
      </c>
      <c r="C9" s="16" t="s">
        <v>247</v>
      </c>
      <c r="D9" s="131">
        <v>90</v>
      </c>
      <c r="E9" s="132">
        <v>5</v>
      </c>
      <c r="F9" s="131">
        <v>725</v>
      </c>
      <c r="G9" s="133">
        <v>41</v>
      </c>
    </row>
    <row r="10" spans="1:7" ht="15.75" customHeight="1">
      <c r="A10" s="130">
        <v>2</v>
      </c>
      <c r="B10" s="16" t="s">
        <v>614</v>
      </c>
      <c r="C10" s="16" t="s">
        <v>390</v>
      </c>
      <c r="D10" s="131">
        <v>84</v>
      </c>
      <c r="E10" s="132">
        <v>3</v>
      </c>
      <c r="F10" s="131">
        <v>712</v>
      </c>
      <c r="G10" s="133">
        <v>40</v>
      </c>
    </row>
    <row r="11" spans="1:7" ht="15.75" customHeight="1">
      <c r="A11" s="130">
        <v>5</v>
      </c>
      <c r="B11" s="16" t="s">
        <v>411</v>
      </c>
      <c r="C11" s="16" t="s">
        <v>247</v>
      </c>
      <c r="D11" s="131">
        <v>85</v>
      </c>
      <c r="E11" s="132">
        <v>4</v>
      </c>
      <c r="F11" s="131">
        <v>693</v>
      </c>
      <c r="G11" s="133">
        <v>32</v>
      </c>
    </row>
    <row r="12" spans="1:7" ht="15.75" customHeight="1">
      <c r="A12" s="130">
        <v>3</v>
      </c>
      <c r="B12" s="16" t="s">
        <v>615</v>
      </c>
      <c r="C12" s="16" t="s">
        <v>21</v>
      </c>
      <c r="D12" s="131">
        <v>84</v>
      </c>
      <c r="E12" s="132">
        <v>3</v>
      </c>
      <c r="F12" s="131">
        <v>629</v>
      </c>
      <c r="G12" s="133">
        <v>18</v>
      </c>
    </row>
    <row r="13" spans="1:7" ht="15.75" customHeight="1">
      <c r="A13" s="137">
        <v>9</v>
      </c>
      <c r="B13" s="24" t="s">
        <v>235</v>
      </c>
      <c r="C13" s="24" t="s">
        <v>19</v>
      </c>
      <c r="D13" s="138" t="s">
        <v>102</v>
      </c>
      <c r="E13" s="139">
        <v>0</v>
      </c>
      <c r="F13" s="138">
        <v>0</v>
      </c>
      <c r="G13" s="140">
        <v>0</v>
      </c>
    </row>
    <row r="14" ht="15.75" customHeight="1"/>
    <row r="15" spans="1:7" ht="15.75" customHeight="1">
      <c r="A15" s="120"/>
      <c r="B15" s="120" t="s">
        <v>24</v>
      </c>
      <c r="C15" s="120"/>
      <c r="D15" s="120"/>
      <c r="E15" s="120"/>
      <c r="F15" s="120"/>
      <c r="G15" s="120"/>
    </row>
    <row r="16" spans="1:7" ht="15.75" customHeight="1">
      <c r="A16" s="122"/>
      <c r="B16" s="123" t="s">
        <v>4</v>
      </c>
      <c r="C16" s="123" t="s">
        <v>5</v>
      </c>
      <c r="D16" s="124" t="s">
        <v>6</v>
      </c>
      <c r="E16" s="124" t="s">
        <v>7</v>
      </c>
      <c r="F16" s="124" t="s">
        <v>8</v>
      </c>
      <c r="G16" s="125" t="s">
        <v>9</v>
      </c>
    </row>
    <row r="17" spans="1:7" ht="15.75" customHeight="1">
      <c r="A17" s="126">
        <v>6</v>
      </c>
      <c r="B17" s="12" t="s">
        <v>65</v>
      </c>
      <c r="C17" s="12" t="s">
        <v>19</v>
      </c>
      <c r="D17" s="127">
        <v>84</v>
      </c>
      <c r="E17" s="128">
        <v>9</v>
      </c>
      <c r="F17" s="127">
        <v>641</v>
      </c>
      <c r="G17" s="129">
        <v>62</v>
      </c>
    </row>
    <row r="18" spans="1:7" ht="15.75" customHeight="1">
      <c r="A18" s="130">
        <v>8</v>
      </c>
      <c r="B18" s="16" t="s">
        <v>616</v>
      </c>
      <c r="C18" s="16" t="s">
        <v>187</v>
      </c>
      <c r="D18" s="131">
        <v>52</v>
      </c>
      <c r="E18" s="132">
        <v>2</v>
      </c>
      <c r="F18" s="131">
        <v>600</v>
      </c>
      <c r="G18" s="133">
        <v>55</v>
      </c>
    </row>
    <row r="19" spans="1:7" ht="15.75" customHeight="1">
      <c r="A19" s="130">
        <v>7</v>
      </c>
      <c r="B19" s="16" t="s">
        <v>488</v>
      </c>
      <c r="C19" s="16" t="s">
        <v>425</v>
      </c>
      <c r="D19" s="131">
        <v>75</v>
      </c>
      <c r="E19" s="132">
        <v>5</v>
      </c>
      <c r="F19" s="131">
        <v>611</v>
      </c>
      <c r="G19" s="133">
        <v>48</v>
      </c>
    </row>
    <row r="20" spans="1:7" ht="15.75" customHeight="1">
      <c r="A20" s="130">
        <v>4</v>
      </c>
      <c r="B20" s="16" t="s">
        <v>617</v>
      </c>
      <c r="C20" s="16" t="s">
        <v>390</v>
      </c>
      <c r="D20" s="131">
        <v>83</v>
      </c>
      <c r="E20" s="132">
        <v>8</v>
      </c>
      <c r="F20" s="131">
        <v>584</v>
      </c>
      <c r="G20" s="133">
        <v>46</v>
      </c>
    </row>
    <row r="21" spans="1:7" ht="15.75" customHeight="1">
      <c r="A21" s="130">
        <v>9</v>
      </c>
      <c r="B21" s="16" t="s">
        <v>618</v>
      </c>
      <c r="C21" s="16" t="s">
        <v>21</v>
      </c>
      <c r="D21" s="131">
        <v>70</v>
      </c>
      <c r="E21" s="132">
        <v>4</v>
      </c>
      <c r="F21" s="131">
        <v>562</v>
      </c>
      <c r="G21" s="133">
        <v>39</v>
      </c>
    </row>
    <row r="22" spans="1:7" ht="15.75" customHeight="1">
      <c r="A22" s="130">
        <v>5</v>
      </c>
      <c r="B22" s="16" t="s">
        <v>619</v>
      </c>
      <c r="C22" s="16" t="s">
        <v>21</v>
      </c>
      <c r="D22" s="131">
        <v>66</v>
      </c>
      <c r="E22" s="132">
        <v>3</v>
      </c>
      <c r="F22" s="131">
        <v>562</v>
      </c>
      <c r="G22" s="133">
        <v>38</v>
      </c>
    </row>
    <row r="23" spans="1:7" ht="15.75" customHeight="1">
      <c r="A23" s="130">
        <v>1</v>
      </c>
      <c r="B23" s="16" t="s">
        <v>620</v>
      </c>
      <c r="C23" s="16" t="s">
        <v>425</v>
      </c>
      <c r="D23" s="134">
        <v>77</v>
      </c>
      <c r="E23" s="132">
        <v>6</v>
      </c>
      <c r="F23" s="135">
        <v>554</v>
      </c>
      <c r="G23" s="136">
        <v>32</v>
      </c>
    </row>
    <row r="24" spans="1:7" ht="15.75" customHeight="1">
      <c r="A24" s="130">
        <v>2</v>
      </c>
      <c r="B24" s="16" t="s">
        <v>262</v>
      </c>
      <c r="C24" s="16" t="s">
        <v>19</v>
      </c>
      <c r="D24" s="131">
        <v>78</v>
      </c>
      <c r="E24" s="132">
        <v>7</v>
      </c>
      <c r="F24" s="131">
        <v>490</v>
      </c>
      <c r="G24" s="133">
        <v>23</v>
      </c>
    </row>
    <row r="25" spans="1:7" ht="15.75" customHeight="1">
      <c r="A25" s="137">
        <v>3</v>
      </c>
      <c r="B25" s="24" t="s">
        <v>115</v>
      </c>
      <c r="C25" s="24" t="s">
        <v>19</v>
      </c>
      <c r="D25" s="138" t="s">
        <v>102</v>
      </c>
      <c r="E25" s="139">
        <v>0</v>
      </c>
      <c r="F25" s="138">
        <v>219</v>
      </c>
      <c r="G25" s="140">
        <v>17</v>
      </c>
    </row>
    <row r="26" ht="15.75" customHeight="1"/>
    <row r="27" ht="15.75" customHeight="1">
      <c r="B27" s="4" t="s">
        <v>621</v>
      </c>
    </row>
    <row r="28" ht="15.75" customHeight="1">
      <c r="B28" s="22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5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21" customWidth="1"/>
    <col min="2" max="3" width="20.7109375" style="121" customWidth="1"/>
    <col min="4" max="7" width="5.00390625" style="121" customWidth="1"/>
    <col min="8" max="8" width="1.7109375" style="121" customWidth="1"/>
    <col min="9" max="9" width="2.7109375" style="121" customWidth="1"/>
    <col min="10" max="11" width="20.7109375" style="121" customWidth="1"/>
    <col min="12" max="15" width="5.00390625" style="121" customWidth="1"/>
    <col min="16" max="16384" width="11.7109375" style="121" customWidth="1"/>
  </cols>
  <sheetData>
    <row r="1" spans="2:32" s="120" customFormat="1" ht="15.75" customHeight="1">
      <c r="B1" s="120" t="s">
        <v>612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1"/>
      <c r="AC1" s="121"/>
      <c r="AD1" s="121"/>
      <c r="AE1" s="121"/>
      <c r="AF1" s="121"/>
    </row>
    <row r="2" ht="15.75" customHeight="1">
      <c r="B2" s="6" t="s">
        <v>2</v>
      </c>
    </row>
    <row r="3" spans="2:32" s="120" customFormat="1" ht="15.75" customHeight="1">
      <c r="B3" s="120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121"/>
      <c r="AC3" s="121"/>
      <c r="AD3" s="121"/>
      <c r="AE3" s="121"/>
      <c r="AF3" s="121"/>
    </row>
    <row r="4" spans="1:26" ht="15.75" customHeight="1">
      <c r="A4" s="122"/>
      <c r="B4" s="123" t="s">
        <v>4</v>
      </c>
      <c r="C4" s="123" t="s">
        <v>5</v>
      </c>
      <c r="D4" s="124" t="s">
        <v>6</v>
      </c>
      <c r="E4" s="124" t="s">
        <v>7</v>
      </c>
      <c r="F4" s="124" t="s">
        <v>8</v>
      </c>
      <c r="G4" s="125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141">
        <v>5</v>
      </c>
      <c r="B5" s="43" t="s">
        <v>387</v>
      </c>
      <c r="C5" s="43" t="s">
        <v>131</v>
      </c>
      <c r="D5" s="44">
        <v>96</v>
      </c>
      <c r="E5" s="142">
        <v>8</v>
      </c>
      <c r="F5" s="44">
        <v>766</v>
      </c>
      <c r="G5" s="46">
        <v>64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143">
        <v>3</v>
      </c>
      <c r="B6" s="48" t="s">
        <v>130</v>
      </c>
      <c r="C6" s="48" t="s">
        <v>131</v>
      </c>
      <c r="D6" s="49">
        <v>94</v>
      </c>
      <c r="E6" s="144">
        <v>7</v>
      </c>
      <c r="F6" s="49">
        <v>744</v>
      </c>
      <c r="G6" s="51">
        <v>57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47">
        <v>6</v>
      </c>
      <c r="B7" s="48" t="s">
        <v>613</v>
      </c>
      <c r="C7" s="48" t="s">
        <v>247</v>
      </c>
      <c r="D7" s="49">
        <v>90</v>
      </c>
      <c r="E7" s="144">
        <v>6</v>
      </c>
      <c r="F7" s="49">
        <v>725</v>
      </c>
      <c r="G7" s="51">
        <v>47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47">
        <v>4</v>
      </c>
      <c r="B8" s="48" t="s">
        <v>411</v>
      </c>
      <c r="C8" s="48" t="s">
        <v>247</v>
      </c>
      <c r="D8" s="49">
        <v>85</v>
      </c>
      <c r="E8" s="144">
        <v>5</v>
      </c>
      <c r="F8" s="49">
        <v>693</v>
      </c>
      <c r="G8" s="51">
        <v>43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7">
        <v>8</v>
      </c>
      <c r="B9" s="48" t="s">
        <v>618</v>
      </c>
      <c r="C9" s="48" t="s">
        <v>21</v>
      </c>
      <c r="D9" s="49">
        <v>70</v>
      </c>
      <c r="E9" s="144">
        <v>3</v>
      </c>
      <c r="F9" s="49">
        <v>562</v>
      </c>
      <c r="G9" s="51">
        <v>28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47">
        <v>2</v>
      </c>
      <c r="B10" s="48" t="s">
        <v>619</v>
      </c>
      <c r="C10" s="48" t="s">
        <v>21</v>
      </c>
      <c r="D10" s="49">
        <v>66</v>
      </c>
      <c r="E10" s="144">
        <v>2</v>
      </c>
      <c r="F10" s="49">
        <v>562</v>
      </c>
      <c r="G10" s="51">
        <v>25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43">
        <v>1</v>
      </c>
      <c r="B11" s="48" t="s">
        <v>262</v>
      </c>
      <c r="C11" s="48" t="s">
        <v>19</v>
      </c>
      <c r="D11" s="144">
        <v>78</v>
      </c>
      <c r="E11" s="144">
        <v>4</v>
      </c>
      <c r="F11" s="145">
        <v>490</v>
      </c>
      <c r="G11" s="146">
        <v>19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47">
        <v>7</v>
      </c>
      <c r="B12" s="56" t="s">
        <v>235</v>
      </c>
      <c r="C12" s="56" t="s">
        <v>19</v>
      </c>
      <c r="D12" s="57" t="s">
        <v>102</v>
      </c>
      <c r="E12" s="148">
        <v>0</v>
      </c>
      <c r="F12" s="57">
        <v>0</v>
      </c>
      <c r="G12" s="59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295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21" customWidth="1"/>
    <col min="2" max="3" width="20.7109375" style="121" customWidth="1"/>
    <col min="4" max="7" width="5.00390625" style="121" customWidth="1"/>
    <col min="8" max="8" width="1.7109375" style="121" customWidth="1"/>
    <col min="9" max="9" width="2.7109375" style="121" customWidth="1"/>
    <col min="10" max="11" width="20.7109375" style="121" customWidth="1"/>
    <col min="12" max="15" width="5.00390625" style="121" customWidth="1"/>
    <col min="16" max="16384" width="11.7109375" style="121" customWidth="1"/>
  </cols>
  <sheetData>
    <row r="1" spans="2:32" s="120" customFormat="1" ht="15.75" customHeight="1">
      <c r="B1" s="120" t="s">
        <v>622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1"/>
      <c r="AC1" s="121"/>
      <c r="AD1" s="121"/>
      <c r="AE1" s="121"/>
      <c r="AF1" s="121"/>
    </row>
    <row r="2" ht="15.75" customHeight="1">
      <c r="B2" s="6" t="s">
        <v>2</v>
      </c>
    </row>
    <row r="3" spans="2:32" s="120" customFormat="1" ht="15.75" customHeight="1">
      <c r="B3" s="120" t="s">
        <v>3</v>
      </c>
      <c r="I3" s="121"/>
      <c r="J3" s="121"/>
      <c r="K3" s="121"/>
      <c r="L3" s="121"/>
      <c r="M3" s="121"/>
      <c r="N3" s="121"/>
      <c r="O3" s="121"/>
      <c r="P3" s="121"/>
      <c r="AB3" s="121"/>
      <c r="AC3" s="121"/>
      <c r="AD3" s="121"/>
      <c r="AE3" s="121"/>
      <c r="AF3" s="121"/>
    </row>
    <row r="4" spans="1:7" ht="15.75" customHeight="1">
      <c r="A4" s="122"/>
      <c r="B4" s="123" t="s">
        <v>4</v>
      </c>
      <c r="C4" s="123" t="s">
        <v>5</v>
      </c>
      <c r="D4" s="124" t="s">
        <v>6</v>
      </c>
      <c r="E4" s="124" t="s">
        <v>7</v>
      </c>
      <c r="F4" s="124" t="s">
        <v>8</v>
      </c>
      <c r="G4" s="125" t="s">
        <v>9</v>
      </c>
    </row>
    <row r="5" spans="1:7" ht="15.75" customHeight="1">
      <c r="A5" s="126">
        <v>4</v>
      </c>
      <c r="B5" s="12" t="s">
        <v>389</v>
      </c>
      <c r="C5" s="12" t="s">
        <v>390</v>
      </c>
      <c r="D5" s="127">
        <v>98</v>
      </c>
      <c r="E5" s="128">
        <v>9</v>
      </c>
      <c r="F5" s="127">
        <v>753</v>
      </c>
      <c r="G5" s="129">
        <v>69</v>
      </c>
    </row>
    <row r="6" spans="1:7" ht="15.75" customHeight="1">
      <c r="A6" s="130">
        <v>1</v>
      </c>
      <c r="B6" s="16" t="s">
        <v>413</v>
      </c>
      <c r="C6" s="16" t="s">
        <v>247</v>
      </c>
      <c r="D6" s="134">
        <v>95</v>
      </c>
      <c r="E6" s="132">
        <v>8</v>
      </c>
      <c r="F6" s="135">
        <v>744</v>
      </c>
      <c r="G6" s="136">
        <v>68</v>
      </c>
    </row>
    <row r="7" spans="1:7" ht="15.75" customHeight="1">
      <c r="A7" s="130">
        <v>8</v>
      </c>
      <c r="B7" s="16" t="s">
        <v>623</v>
      </c>
      <c r="C7" s="16" t="s">
        <v>390</v>
      </c>
      <c r="D7" s="131">
        <v>85</v>
      </c>
      <c r="E7" s="132">
        <v>5</v>
      </c>
      <c r="F7" s="131">
        <v>709</v>
      </c>
      <c r="G7" s="133">
        <v>54</v>
      </c>
    </row>
    <row r="8" spans="1:7" ht="15.75" customHeight="1">
      <c r="A8" s="130">
        <v>6</v>
      </c>
      <c r="B8" s="16" t="s">
        <v>624</v>
      </c>
      <c r="C8" s="16" t="s">
        <v>469</v>
      </c>
      <c r="D8" s="131">
        <v>94</v>
      </c>
      <c r="E8" s="132">
        <v>7</v>
      </c>
      <c r="F8" s="131">
        <v>708</v>
      </c>
      <c r="G8" s="133">
        <v>49</v>
      </c>
    </row>
    <row r="9" spans="1:7" ht="15.75" customHeight="1">
      <c r="A9" s="130">
        <v>7</v>
      </c>
      <c r="B9" s="16" t="s">
        <v>434</v>
      </c>
      <c r="C9" s="16" t="s">
        <v>418</v>
      </c>
      <c r="D9" s="131">
        <v>91</v>
      </c>
      <c r="E9" s="132">
        <v>6</v>
      </c>
      <c r="F9" s="131">
        <v>607</v>
      </c>
      <c r="G9" s="133">
        <v>38</v>
      </c>
    </row>
    <row r="10" spans="1:7" ht="15.75" customHeight="1">
      <c r="A10" s="130">
        <v>9</v>
      </c>
      <c r="B10" s="16" t="s">
        <v>476</v>
      </c>
      <c r="C10" s="16" t="s">
        <v>390</v>
      </c>
      <c r="D10" s="131">
        <v>84</v>
      </c>
      <c r="E10" s="132">
        <v>4</v>
      </c>
      <c r="F10" s="131">
        <v>650</v>
      </c>
      <c r="G10" s="133">
        <v>28</v>
      </c>
    </row>
    <row r="11" spans="1:7" ht="15.75" customHeight="1">
      <c r="A11" s="130">
        <v>2</v>
      </c>
      <c r="B11" s="16" t="s">
        <v>417</v>
      </c>
      <c r="C11" s="16" t="s">
        <v>418</v>
      </c>
      <c r="D11" s="131">
        <v>77</v>
      </c>
      <c r="E11" s="132">
        <v>3</v>
      </c>
      <c r="F11" s="131">
        <v>612</v>
      </c>
      <c r="G11" s="133">
        <v>23</v>
      </c>
    </row>
    <row r="12" spans="1:7" ht="15.75" customHeight="1">
      <c r="A12" s="130">
        <v>5</v>
      </c>
      <c r="B12" s="16" t="s">
        <v>625</v>
      </c>
      <c r="C12" s="16" t="s">
        <v>626</v>
      </c>
      <c r="D12" s="131" t="s">
        <v>32</v>
      </c>
      <c r="E12" s="132">
        <v>0</v>
      </c>
      <c r="F12" s="131">
        <v>413</v>
      </c>
      <c r="G12" s="133">
        <v>18</v>
      </c>
    </row>
    <row r="13" spans="1:7" ht="15.75" customHeight="1">
      <c r="A13" s="137">
        <v>3</v>
      </c>
      <c r="B13" s="24" t="s">
        <v>115</v>
      </c>
      <c r="C13" s="24" t="s">
        <v>19</v>
      </c>
      <c r="D13" s="138" t="s">
        <v>102</v>
      </c>
      <c r="E13" s="139">
        <v>0</v>
      </c>
      <c r="F13" s="138">
        <v>171</v>
      </c>
      <c r="G13" s="140">
        <v>10</v>
      </c>
    </row>
    <row r="14" ht="15.75" customHeight="1"/>
    <row r="15" spans="1:7" ht="15.75" customHeight="1">
      <c r="A15" s="120"/>
      <c r="B15" s="120" t="s">
        <v>24</v>
      </c>
      <c r="C15" s="120"/>
      <c r="D15" s="120"/>
      <c r="E15" s="120"/>
      <c r="F15" s="120"/>
      <c r="G15" s="120"/>
    </row>
    <row r="16" spans="1:7" ht="15.75" customHeight="1">
      <c r="A16" s="122"/>
      <c r="B16" s="123" t="s">
        <v>4</v>
      </c>
      <c r="C16" s="123" t="s">
        <v>5</v>
      </c>
      <c r="D16" s="124" t="s">
        <v>6</v>
      </c>
      <c r="E16" s="124" t="s">
        <v>7</v>
      </c>
      <c r="F16" s="124" t="s">
        <v>8</v>
      </c>
      <c r="G16" s="125" t="s">
        <v>9</v>
      </c>
    </row>
    <row r="17" spans="1:7" ht="15.75" customHeight="1">
      <c r="A17" s="126">
        <v>7</v>
      </c>
      <c r="B17" s="12" t="s">
        <v>627</v>
      </c>
      <c r="C17" s="12" t="s">
        <v>418</v>
      </c>
      <c r="D17" s="127">
        <v>83</v>
      </c>
      <c r="E17" s="128">
        <v>8</v>
      </c>
      <c r="F17" s="127">
        <v>657</v>
      </c>
      <c r="G17" s="129">
        <v>66</v>
      </c>
    </row>
    <row r="18" spans="1:7" ht="15.75" customHeight="1">
      <c r="A18" s="130">
        <v>1</v>
      </c>
      <c r="B18" s="16" t="s">
        <v>628</v>
      </c>
      <c r="C18" s="16" t="s">
        <v>247</v>
      </c>
      <c r="D18" s="134">
        <v>0</v>
      </c>
      <c r="E18" s="132">
        <v>0</v>
      </c>
      <c r="F18" s="135">
        <v>554</v>
      </c>
      <c r="G18" s="136">
        <v>56</v>
      </c>
    </row>
    <row r="19" spans="1:7" ht="15.75" customHeight="1">
      <c r="A19" s="130">
        <v>6</v>
      </c>
      <c r="B19" s="16" t="s">
        <v>203</v>
      </c>
      <c r="C19" s="16" t="s">
        <v>187</v>
      </c>
      <c r="D19" s="131">
        <v>71</v>
      </c>
      <c r="E19" s="132">
        <v>6</v>
      </c>
      <c r="F19" s="131">
        <v>590</v>
      </c>
      <c r="G19" s="133">
        <v>51</v>
      </c>
    </row>
    <row r="20" spans="1:7" ht="15.75" customHeight="1">
      <c r="A20" s="130">
        <v>4</v>
      </c>
      <c r="B20" s="16" t="s">
        <v>629</v>
      </c>
      <c r="C20" s="16" t="s">
        <v>418</v>
      </c>
      <c r="D20" s="131">
        <v>76</v>
      </c>
      <c r="E20" s="132">
        <v>7</v>
      </c>
      <c r="F20" s="131">
        <v>589</v>
      </c>
      <c r="G20" s="133">
        <v>49</v>
      </c>
    </row>
    <row r="21" spans="1:7" ht="15.75" customHeight="1">
      <c r="A21" s="130">
        <v>8</v>
      </c>
      <c r="B21" s="16" t="s">
        <v>528</v>
      </c>
      <c r="C21" s="16" t="s">
        <v>26</v>
      </c>
      <c r="D21" s="131">
        <v>85</v>
      </c>
      <c r="E21" s="132">
        <v>9</v>
      </c>
      <c r="F21" s="131">
        <v>556</v>
      </c>
      <c r="G21" s="133">
        <v>43</v>
      </c>
    </row>
    <row r="22" spans="1:7" ht="15.75" customHeight="1">
      <c r="A22" s="130">
        <v>9</v>
      </c>
      <c r="B22" s="16" t="s">
        <v>630</v>
      </c>
      <c r="C22" s="16" t="s">
        <v>26</v>
      </c>
      <c r="D22" s="131">
        <v>66</v>
      </c>
      <c r="E22" s="132">
        <v>4</v>
      </c>
      <c r="F22" s="131">
        <v>492</v>
      </c>
      <c r="G22" s="133">
        <v>36</v>
      </c>
    </row>
    <row r="23" spans="1:7" ht="15.75" customHeight="1">
      <c r="A23" s="130">
        <v>3</v>
      </c>
      <c r="B23" s="16" t="s">
        <v>620</v>
      </c>
      <c r="C23" s="16" t="s">
        <v>425</v>
      </c>
      <c r="D23" s="131">
        <v>69</v>
      </c>
      <c r="E23" s="132">
        <v>5</v>
      </c>
      <c r="F23" s="131">
        <v>328</v>
      </c>
      <c r="G23" s="133">
        <v>20</v>
      </c>
    </row>
    <row r="24" spans="1:7" ht="15.75" customHeight="1">
      <c r="A24" s="130">
        <v>5</v>
      </c>
      <c r="B24" s="16" t="s">
        <v>511</v>
      </c>
      <c r="C24" s="16" t="s">
        <v>425</v>
      </c>
      <c r="D24" s="131">
        <v>61</v>
      </c>
      <c r="E24" s="132">
        <v>3</v>
      </c>
      <c r="F24" s="131">
        <v>386</v>
      </c>
      <c r="G24" s="133">
        <v>19</v>
      </c>
    </row>
    <row r="25" spans="1:7" ht="15.75" customHeight="1">
      <c r="A25" s="137">
        <v>2</v>
      </c>
      <c r="B25" s="24" t="s">
        <v>460</v>
      </c>
      <c r="C25" s="24" t="s">
        <v>425</v>
      </c>
      <c r="D25" s="138">
        <v>47</v>
      </c>
      <c r="E25" s="139">
        <v>2</v>
      </c>
      <c r="F25" s="138">
        <v>369</v>
      </c>
      <c r="G25" s="140">
        <v>18</v>
      </c>
    </row>
    <row r="26" ht="15.75" customHeight="1"/>
    <row r="27" ht="15.75" customHeight="1">
      <c r="B27" s="4" t="s">
        <v>621</v>
      </c>
    </row>
    <row r="28" ht="15.75" customHeight="1">
      <c r="B28" s="22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18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1" width="5.0039062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.00390625" style="4" customWidth="1"/>
    <col min="23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631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9"/>
      <c r="E4" s="9"/>
      <c r="F4" s="9"/>
      <c r="G4" s="9"/>
      <c r="H4" s="9" t="s">
        <v>6</v>
      </c>
      <c r="I4" s="9" t="s">
        <v>7</v>
      </c>
      <c r="J4" s="9" t="s">
        <v>8</v>
      </c>
      <c r="K4" s="10" t="s">
        <v>9</v>
      </c>
    </row>
    <row r="5" spans="1:11" ht="15.75" customHeight="1">
      <c r="A5" s="11">
        <v>5</v>
      </c>
      <c r="B5" s="12" t="s">
        <v>84</v>
      </c>
      <c r="C5" s="12" t="s">
        <v>30</v>
      </c>
      <c r="D5" s="13">
        <v>41</v>
      </c>
      <c r="E5" s="13">
        <v>43</v>
      </c>
      <c r="F5" s="13">
        <v>42</v>
      </c>
      <c r="G5" s="13">
        <v>47</v>
      </c>
      <c r="H5" s="13">
        <f aca="true" t="shared" si="0" ref="H5:H10">SUM(D5:G5)</f>
        <v>173</v>
      </c>
      <c r="I5" s="149">
        <v>6</v>
      </c>
      <c r="J5" s="13">
        <v>1403</v>
      </c>
      <c r="K5" s="14">
        <v>43</v>
      </c>
    </row>
    <row r="6" spans="1:11" ht="15.75" customHeight="1">
      <c r="A6" s="15">
        <v>1</v>
      </c>
      <c r="B6" s="16" t="s">
        <v>73</v>
      </c>
      <c r="C6" s="16" t="s">
        <v>56</v>
      </c>
      <c r="D6" s="96">
        <v>43</v>
      </c>
      <c r="E6" s="96">
        <v>42</v>
      </c>
      <c r="F6" s="96">
        <v>42</v>
      </c>
      <c r="G6" s="96">
        <v>44</v>
      </c>
      <c r="H6" s="17">
        <f t="shared" si="0"/>
        <v>171</v>
      </c>
      <c r="I6" s="150">
        <v>5</v>
      </c>
      <c r="J6" s="135">
        <v>1368</v>
      </c>
      <c r="K6" s="136">
        <v>34</v>
      </c>
    </row>
    <row r="7" spans="1:11" ht="15.75" customHeight="1">
      <c r="A7" s="15">
        <v>4</v>
      </c>
      <c r="B7" s="16" t="s">
        <v>632</v>
      </c>
      <c r="C7" s="16" t="s">
        <v>19</v>
      </c>
      <c r="D7" s="17">
        <v>45</v>
      </c>
      <c r="E7" s="17">
        <v>43</v>
      </c>
      <c r="F7" s="17">
        <v>43</v>
      </c>
      <c r="G7" s="17">
        <v>38</v>
      </c>
      <c r="H7" s="17">
        <f t="shared" si="0"/>
        <v>169</v>
      </c>
      <c r="I7" s="150">
        <v>4</v>
      </c>
      <c r="J7" s="17">
        <v>1363</v>
      </c>
      <c r="K7" s="19">
        <v>33</v>
      </c>
    </row>
    <row r="8" spans="1:11" ht="15.75" customHeight="1">
      <c r="A8" s="15">
        <v>3</v>
      </c>
      <c r="B8" s="16" t="s">
        <v>633</v>
      </c>
      <c r="C8" s="16" t="s">
        <v>19</v>
      </c>
      <c r="D8" s="17">
        <v>43</v>
      </c>
      <c r="E8" s="17">
        <v>49</v>
      </c>
      <c r="F8" s="17">
        <v>0</v>
      </c>
      <c r="G8" s="17">
        <v>0</v>
      </c>
      <c r="H8" s="17">
        <f t="shared" si="0"/>
        <v>92</v>
      </c>
      <c r="I8" s="150">
        <v>2</v>
      </c>
      <c r="J8" s="20">
        <v>1290</v>
      </c>
      <c r="K8" s="21">
        <v>33</v>
      </c>
    </row>
    <row r="9" spans="1:11" ht="15.75" customHeight="1">
      <c r="A9" s="15">
        <v>6</v>
      </c>
      <c r="B9" s="16" t="s">
        <v>117</v>
      </c>
      <c r="C9" s="16" t="s">
        <v>30</v>
      </c>
      <c r="D9" s="17">
        <v>39</v>
      </c>
      <c r="E9" s="17">
        <v>34</v>
      </c>
      <c r="F9" s="17">
        <v>33</v>
      </c>
      <c r="G9" s="17">
        <v>40</v>
      </c>
      <c r="H9" s="17">
        <f t="shared" si="0"/>
        <v>146</v>
      </c>
      <c r="I9" s="150">
        <v>3</v>
      </c>
      <c r="J9" s="17">
        <v>1258</v>
      </c>
      <c r="K9" s="19">
        <v>20</v>
      </c>
    </row>
    <row r="10" spans="1:11" ht="15.75" customHeight="1">
      <c r="A10" s="23">
        <v>2</v>
      </c>
      <c r="B10" s="24" t="s">
        <v>127</v>
      </c>
      <c r="C10" s="24" t="s">
        <v>119</v>
      </c>
      <c r="D10" s="25" t="s">
        <v>32</v>
      </c>
      <c r="E10" s="25"/>
      <c r="F10" s="25"/>
      <c r="G10" s="25"/>
      <c r="H10" s="25">
        <f t="shared" si="0"/>
        <v>0</v>
      </c>
      <c r="I10" s="151">
        <v>0</v>
      </c>
      <c r="J10" s="25">
        <v>0</v>
      </c>
      <c r="K10" s="27">
        <v>0</v>
      </c>
    </row>
    <row r="11" ht="15.75" customHeight="1"/>
    <row r="12" spans="1:11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7"/>
      <c r="B13" s="8" t="s">
        <v>4</v>
      </c>
      <c r="C13" s="8" t="s">
        <v>5</v>
      </c>
      <c r="D13" s="9"/>
      <c r="E13" s="9"/>
      <c r="F13" s="9"/>
      <c r="G13" s="9"/>
      <c r="H13" s="9" t="s">
        <v>6</v>
      </c>
      <c r="I13" s="9" t="s">
        <v>7</v>
      </c>
      <c r="J13" s="9" t="s">
        <v>8</v>
      </c>
      <c r="K13" s="10" t="s">
        <v>9</v>
      </c>
    </row>
    <row r="14" spans="1:11" ht="15.75" customHeight="1">
      <c r="A14" s="11">
        <v>6</v>
      </c>
      <c r="B14" s="12" t="s">
        <v>179</v>
      </c>
      <c r="C14" s="12" t="s">
        <v>109</v>
      </c>
      <c r="D14" s="13">
        <v>41</v>
      </c>
      <c r="E14" s="13">
        <v>44</v>
      </c>
      <c r="F14" s="13">
        <v>44</v>
      </c>
      <c r="G14" s="13">
        <v>37</v>
      </c>
      <c r="H14" s="13">
        <f aca="true" t="shared" si="1" ref="H14:H19">SUM(D14:G14)</f>
        <v>166</v>
      </c>
      <c r="I14" s="149">
        <v>6</v>
      </c>
      <c r="J14" s="13">
        <v>1299</v>
      </c>
      <c r="K14" s="14">
        <v>40</v>
      </c>
    </row>
    <row r="15" spans="1:11" ht="15.75" customHeight="1">
      <c r="A15" s="15">
        <v>3</v>
      </c>
      <c r="B15" s="16" t="s">
        <v>634</v>
      </c>
      <c r="C15" s="16" t="s">
        <v>19</v>
      </c>
      <c r="D15" s="17">
        <v>37</v>
      </c>
      <c r="E15" s="17">
        <v>39</v>
      </c>
      <c r="F15" s="17">
        <v>37</v>
      </c>
      <c r="G15" s="17">
        <v>44</v>
      </c>
      <c r="H15" s="17">
        <f t="shared" si="1"/>
        <v>157</v>
      </c>
      <c r="I15" s="150">
        <v>4</v>
      </c>
      <c r="J15" s="17">
        <v>1300</v>
      </c>
      <c r="K15" s="19">
        <v>39</v>
      </c>
    </row>
    <row r="16" spans="1:11" ht="15.75" customHeight="1">
      <c r="A16" s="15">
        <v>4</v>
      </c>
      <c r="B16" s="16" t="s">
        <v>146</v>
      </c>
      <c r="C16" s="16" t="s">
        <v>21</v>
      </c>
      <c r="D16" s="17">
        <v>41</v>
      </c>
      <c r="E16" s="17">
        <v>44</v>
      </c>
      <c r="F16" s="17">
        <v>44</v>
      </c>
      <c r="G16" s="17">
        <v>37</v>
      </c>
      <c r="H16" s="17">
        <f t="shared" si="1"/>
        <v>166</v>
      </c>
      <c r="I16" s="150">
        <v>6</v>
      </c>
      <c r="J16" s="17">
        <v>1245</v>
      </c>
      <c r="K16" s="19">
        <v>33</v>
      </c>
    </row>
    <row r="17" spans="1:11" ht="15.75" customHeight="1">
      <c r="A17" s="15">
        <v>1</v>
      </c>
      <c r="B17" s="16" t="s">
        <v>238</v>
      </c>
      <c r="C17" s="16" t="s">
        <v>56</v>
      </c>
      <c r="D17" s="96">
        <v>41</v>
      </c>
      <c r="E17" s="96">
        <v>43</v>
      </c>
      <c r="F17" s="96">
        <v>36</v>
      </c>
      <c r="G17" s="96">
        <v>37</v>
      </c>
      <c r="H17" s="17">
        <f t="shared" si="1"/>
        <v>157</v>
      </c>
      <c r="I17" s="150">
        <v>4</v>
      </c>
      <c r="J17" s="135">
        <v>1246</v>
      </c>
      <c r="K17" s="136">
        <v>29</v>
      </c>
    </row>
    <row r="18" spans="1:11" ht="15.75" customHeight="1">
      <c r="A18" s="15">
        <v>5</v>
      </c>
      <c r="B18" s="16" t="s">
        <v>228</v>
      </c>
      <c r="C18" s="16" t="s">
        <v>19</v>
      </c>
      <c r="D18" s="17">
        <v>36</v>
      </c>
      <c r="E18" s="17">
        <v>40</v>
      </c>
      <c r="F18" s="17">
        <v>39</v>
      </c>
      <c r="G18" s="17">
        <v>40</v>
      </c>
      <c r="H18" s="17">
        <f t="shared" si="1"/>
        <v>155</v>
      </c>
      <c r="I18" s="150">
        <v>2</v>
      </c>
      <c r="J18" s="17">
        <v>1213</v>
      </c>
      <c r="K18" s="19">
        <v>23</v>
      </c>
    </row>
    <row r="19" spans="1:11" ht="15.75" customHeight="1">
      <c r="A19" s="23">
        <v>2</v>
      </c>
      <c r="B19" s="24" t="s">
        <v>635</v>
      </c>
      <c r="C19" s="24" t="s">
        <v>636</v>
      </c>
      <c r="D19" s="25">
        <v>37</v>
      </c>
      <c r="E19" s="25">
        <v>30</v>
      </c>
      <c r="F19" s="25">
        <v>35</v>
      </c>
      <c r="G19" s="25">
        <v>41</v>
      </c>
      <c r="H19" s="25">
        <f t="shared" si="1"/>
        <v>143</v>
      </c>
      <c r="I19" s="151">
        <v>1</v>
      </c>
      <c r="J19" s="25">
        <v>1050</v>
      </c>
      <c r="K19" s="27">
        <v>8</v>
      </c>
    </row>
    <row r="20" ht="15.75" customHeight="1">
      <c r="A20" s="4"/>
    </row>
    <row r="21" spans="1:2" ht="15.75" customHeight="1">
      <c r="A21" s="4"/>
      <c r="B21" s="2" t="s">
        <v>637</v>
      </c>
    </row>
    <row r="22" ht="15.75" customHeight="1">
      <c r="A22" s="4"/>
    </row>
    <row r="23" spans="1:2" ht="15.75" customHeight="1">
      <c r="A23" s="4"/>
      <c r="B23" s="4" t="s">
        <v>46</v>
      </c>
    </row>
    <row r="24" spans="1:2" ht="15.75" customHeight="1">
      <c r="A24" s="4"/>
      <c r="B24" s="22" t="s">
        <v>47</v>
      </c>
    </row>
    <row r="25" spans="1:2" ht="15.75" customHeight="1">
      <c r="A25" s="4"/>
      <c r="B25" s="4" t="s">
        <v>48</v>
      </c>
    </row>
    <row r="26" spans="1:2" ht="15.75" customHeight="1">
      <c r="A26" s="4"/>
      <c r="B26" s="4" t="s">
        <v>49</v>
      </c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F18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0" width="5.0039062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.00390625" style="4" customWidth="1"/>
    <col min="22" max="26" width="4.140625" style="4" customWidth="1"/>
    <col min="27" max="16384" width="10.28125" style="4" customWidth="1"/>
  </cols>
  <sheetData>
    <row r="1" spans="1:32" s="2" customFormat="1" ht="15.75" customHeight="1">
      <c r="A1" s="1"/>
      <c r="B1" s="2" t="s">
        <v>638</v>
      </c>
      <c r="C1" s="152"/>
      <c r="D1" s="152"/>
      <c r="E1" s="152"/>
      <c r="F1" s="152"/>
      <c r="G1" s="152"/>
      <c r="H1" s="152"/>
      <c r="I1" s="152" t="s">
        <v>1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B1" s="4"/>
      <c r="AC1" s="4"/>
      <c r="AD1" s="4"/>
      <c r="AE1" s="4"/>
      <c r="AF1" s="4"/>
    </row>
    <row r="2" ht="15.75" customHeight="1">
      <c r="B2" s="153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0" ht="15.75" customHeight="1">
      <c r="A4" s="7"/>
      <c r="B4" s="8" t="s">
        <v>4</v>
      </c>
      <c r="C4" s="8" t="s">
        <v>5</v>
      </c>
      <c r="D4" s="9">
        <v>150</v>
      </c>
      <c r="E4" s="9">
        <v>20</v>
      </c>
      <c r="F4" s="9">
        <v>10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customHeight="1">
      <c r="A5" s="11">
        <v>2</v>
      </c>
      <c r="B5" s="12" t="s">
        <v>419</v>
      </c>
      <c r="C5" s="12" t="s">
        <v>418</v>
      </c>
      <c r="D5" s="13">
        <v>97</v>
      </c>
      <c r="E5" s="13">
        <v>97</v>
      </c>
      <c r="F5" s="13">
        <v>86</v>
      </c>
      <c r="G5" s="13">
        <f aca="true" t="shared" si="0" ref="G5:G12">SUM(D5:F5)</f>
        <v>280</v>
      </c>
      <c r="H5" s="149">
        <v>8</v>
      </c>
      <c r="I5" s="13">
        <v>2251</v>
      </c>
      <c r="J5" s="14">
        <v>62</v>
      </c>
    </row>
    <row r="6" spans="1:10" ht="15.75" customHeight="1">
      <c r="A6" s="15">
        <v>8</v>
      </c>
      <c r="B6" s="16" t="s">
        <v>376</v>
      </c>
      <c r="C6" s="16" t="s">
        <v>109</v>
      </c>
      <c r="D6" s="17">
        <v>99</v>
      </c>
      <c r="E6" s="17">
        <v>91</v>
      </c>
      <c r="F6" s="17">
        <v>87</v>
      </c>
      <c r="G6" s="17">
        <f t="shared" si="0"/>
        <v>277</v>
      </c>
      <c r="H6" s="150">
        <v>6</v>
      </c>
      <c r="I6" s="17">
        <v>2197</v>
      </c>
      <c r="J6" s="19">
        <v>46</v>
      </c>
    </row>
    <row r="7" spans="1:10" ht="15.75" customHeight="1">
      <c r="A7" s="15">
        <v>6</v>
      </c>
      <c r="B7" s="16" t="s">
        <v>639</v>
      </c>
      <c r="C7" s="16" t="s">
        <v>187</v>
      </c>
      <c r="D7" s="17">
        <v>91</v>
      </c>
      <c r="E7" s="17">
        <v>93</v>
      </c>
      <c r="F7" s="17">
        <v>96</v>
      </c>
      <c r="G7" s="17">
        <f t="shared" si="0"/>
        <v>280</v>
      </c>
      <c r="H7" s="150">
        <v>8</v>
      </c>
      <c r="I7" s="17">
        <v>1928</v>
      </c>
      <c r="J7" s="19">
        <v>42</v>
      </c>
    </row>
    <row r="8" spans="1:10" ht="15.75" customHeight="1">
      <c r="A8" s="15">
        <v>4</v>
      </c>
      <c r="B8" s="16" t="s">
        <v>494</v>
      </c>
      <c r="C8" s="16" t="s">
        <v>119</v>
      </c>
      <c r="D8" s="17">
        <v>92</v>
      </c>
      <c r="E8" s="17">
        <v>90</v>
      </c>
      <c r="F8" s="17">
        <v>88</v>
      </c>
      <c r="G8" s="17">
        <f t="shared" si="0"/>
        <v>270</v>
      </c>
      <c r="H8" s="150">
        <v>5</v>
      </c>
      <c r="I8" s="17">
        <v>1913</v>
      </c>
      <c r="J8" s="19">
        <v>38</v>
      </c>
    </row>
    <row r="9" spans="1:10" ht="15.75" customHeight="1">
      <c r="A9" s="15">
        <v>5</v>
      </c>
      <c r="B9" s="16" t="s">
        <v>559</v>
      </c>
      <c r="C9" s="16" t="s">
        <v>26</v>
      </c>
      <c r="D9" s="17">
        <v>88</v>
      </c>
      <c r="E9" s="17">
        <v>91</v>
      </c>
      <c r="F9" s="17">
        <v>91</v>
      </c>
      <c r="G9" s="17">
        <f t="shared" si="0"/>
        <v>270</v>
      </c>
      <c r="H9" s="150">
        <v>5</v>
      </c>
      <c r="I9" s="17">
        <v>2160</v>
      </c>
      <c r="J9" s="19">
        <v>34</v>
      </c>
    </row>
    <row r="10" spans="1:10" ht="15.75" customHeight="1">
      <c r="A10" s="15">
        <v>3</v>
      </c>
      <c r="B10" s="16" t="s">
        <v>399</v>
      </c>
      <c r="C10" s="16" t="s">
        <v>423</v>
      </c>
      <c r="D10" s="17">
        <v>95</v>
      </c>
      <c r="E10" s="17">
        <v>81</v>
      </c>
      <c r="F10" s="17">
        <v>94</v>
      </c>
      <c r="G10" s="17">
        <f t="shared" si="0"/>
        <v>270</v>
      </c>
      <c r="H10" s="150">
        <v>5</v>
      </c>
      <c r="I10" s="20">
        <v>2152</v>
      </c>
      <c r="J10" s="21">
        <v>32</v>
      </c>
    </row>
    <row r="11" spans="1:10" ht="15.75" customHeight="1">
      <c r="A11" s="15">
        <v>7</v>
      </c>
      <c r="B11" s="16" t="s">
        <v>465</v>
      </c>
      <c r="C11" s="16" t="s">
        <v>19</v>
      </c>
      <c r="D11" s="17">
        <v>91</v>
      </c>
      <c r="E11" s="17">
        <v>85</v>
      </c>
      <c r="F11" s="17">
        <v>86</v>
      </c>
      <c r="G11" s="17">
        <f t="shared" si="0"/>
        <v>262</v>
      </c>
      <c r="H11" s="150">
        <v>1</v>
      </c>
      <c r="I11" s="17">
        <v>2139</v>
      </c>
      <c r="J11" s="19">
        <v>26</v>
      </c>
    </row>
    <row r="12" spans="1:10" ht="15.75" customHeight="1">
      <c r="A12" s="23">
        <v>1</v>
      </c>
      <c r="B12" s="24" t="s">
        <v>467</v>
      </c>
      <c r="C12" s="24" t="s">
        <v>119</v>
      </c>
      <c r="D12" s="154">
        <v>88</v>
      </c>
      <c r="E12" s="154">
        <v>86</v>
      </c>
      <c r="F12" s="154">
        <v>89</v>
      </c>
      <c r="G12" s="25">
        <f t="shared" si="0"/>
        <v>263</v>
      </c>
      <c r="H12" s="151">
        <v>2</v>
      </c>
      <c r="I12" s="155">
        <v>1567</v>
      </c>
      <c r="J12" s="156">
        <v>14</v>
      </c>
    </row>
    <row r="13" ht="15.75" customHeight="1">
      <c r="A13" s="4"/>
    </row>
    <row r="14" spans="1:10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7"/>
      <c r="B15" s="8" t="s">
        <v>4</v>
      </c>
      <c r="C15" s="8" t="s">
        <v>5</v>
      </c>
      <c r="D15" s="9">
        <v>150</v>
      </c>
      <c r="E15" s="9">
        <v>20</v>
      </c>
      <c r="F15" s="9">
        <v>10</v>
      </c>
      <c r="G15" s="9" t="s">
        <v>6</v>
      </c>
      <c r="H15" s="9" t="s">
        <v>7</v>
      </c>
      <c r="I15" s="9" t="s">
        <v>8</v>
      </c>
      <c r="J15" s="10" t="s">
        <v>9</v>
      </c>
    </row>
    <row r="16" spans="1:10" ht="15.75" customHeight="1">
      <c r="A16" s="11">
        <v>5</v>
      </c>
      <c r="B16" s="12" t="s">
        <v>640</v>
      </c>
      <c r="C16" s="12" t="s">
        <v>21</v>
      </c>
      <c r="D16" s="13">
        <v>89</v>
      </c>
      <c r="E16" s="13">
        <v>81</v>
      </c>
      <c r="F16" s="13">
        <v>79</v>
      </c>
      <c r="G16" s="13">
        <f aca="true" t="shared" si="1" ref="G16:G23">SUM(D16:F16)</f>
        <v>249</v>
      </c>
      <c r="H16" s="149">
        <v>5</v>
      </c>
      <c r="I16" s="13">
        <v>2030</v>
      </c>
      <c r="J16" s="14">
        <v>48</v>
      </c>
    </row>
    <row r="17" spans="1:10" ht="15.75" customHeight="1">
      <c r="A17" s="15">
        <v>6</v>
      </c>
      <c r="B17" s="16" t="s">
        <v>74</v>
      </c>
      <c r="C17" s="16" t="s">
        <v>26</v>
      </c>
      <c r="D17" s="17">
        <v>81</v>
      </c>
      <c r="E17" s="17">
        <v>84</v>
      </c>
      <c r="F17" s="17">
        <v>91</v>
      </c>
      <c r="G17" s="17">
        <f t="shared" si="1"/>
        <v>256</v>
      </c>
      <c r="H17" s="150">
        <v>6</v>
      </c>
      <c r="I17" s="17">
        <v>2035</v>
      </c>
      <c r="J17" s="19">
        <v>47</v>
      </c>
    </row>
    <row r="18" spans="1:10" ht="15.75" customHeight="1">
      <c r="A18" s="15">
        <v>2</v>
      </c>
      <c r="B18" s="16" t="s">
        <v>530</v>
      </c>
      <c r="C18" s="16" t="s">
        <v>26</v>
      </c>
      <c r="D18" s="17">
        <v>84</v>
      </c>
      <c r="E18" s="17">
        <v>89</v>
      </c>
      <c r="F18" s="17">
        <v>85</v>
      </c>
      <c r="G18" s="17">
        <f t="shared" si="1"/>
        <v>258</v>
      </c>
      <c r="H18" s="150">
        <v>7</v>
      </c>
      <c r="I18" s="17">
        <v>1788</v>
      </c>
      <c r="J18" s="19">
        <v>47</v>
      </c>
    </row>
    <row r="19" spans="1:10" ht="15.75" customHeight="1">
      <c r="A19" s="15">
        <v>8</v>
      </c>
      <c r="B19" s="16" t="s">
        <v>560</v>
      </c>
      <c r="C19" s="16" t="s">
        <v>26</v>
      </c>
      <c r="D19" s="17">
        <v>94</v>
      </c>
      <c r="E19" s="17">
        <v>92</v>
      </c>
      <c r="F19" s="17">
        <v>84</v>
      </c>
      <c r="G19" s="17">
        <f t="shared" si="1"/>
        <v>270</v>
      </c>
      <c r="H19" s="150">
        <v>8</v>
      </c>
      <c r="I19" s="17">
        <v>1812</v>
      </c>
      <c r="J19" s="19">
        <v>45</v>
      </c>
    </row>
    <row r="20" spans="1:10" ht="15.75" customHeight="1">
      <c r="A20" s="15">
        <v>7</v>
      </c>
      <c r="B20" s="16" t="s">
        <v>535</v>
      </c>
      <c r="C20" s="16" t="s">
        <v>26</v>
      </c>
      <c r="D20" s="17">
        <v>85</v>
      </c>
      <c r="E20" s="17">
        <v>81</v>
      </c>
      <c r="F20" s="17">
        <v>80</v>
      </c>
      <c r="G20" s="17">
        <f t="shared" si="1"/>
        <v>246</v>
      </c>
      <c r="H20" s="150">
        <v>4</v>
      </c>
      <c r="I20" s="17">
        <v>2000</v>
      </c>
      <c r="J20" s="19">
        <v>43</v>
      </c>
    </row>
    <row r="21" spans="1:10" ht="15.75" customHeight="1">
      <c r="A21" s="15">
        <v>3</v>
      </c>
      <c r="B21" s="16" t="s">
        <v>641</v>
      </c>
      <c r="C21" s="16" t="s">
        <v>109</v>
      </c>
      <c r="D21" s="17">
        <v>81</v>
      </c>
      <c r="E21" s="17">
        <v>85</v>
      </c>
      <c r="F21" s="17">
        <v>76</v>
      </c>
      <c r="G21" s="17">
        <f t="shared" si="1"/>
        <v>242</v>
      </c>
      <c r="H21" s="150">
        <v>3</v>
      </c>
      <c r="I21" s="17">
        <v>1913</v>
      </c>
      <c r="J21" s="19">
        <v>26</v>
      </c>
    </row>
    <row r="22" spans="1:10" ht="15.75" customHeight="1">
      <c r="A22" s="15">
        <v>1</v>
      </c>
      <c r="B22" s="16" t="s">
        <v>642</v>
      </c>
      <c r="C22" s="16" t="s">
        <v>109</v>
      </c>
      <c r="D22" s="96">
        <v>83</v>
      </c>
      <c r="E22" s="96">
        <v>69</v>
      </c>
      <c r="F22" s="96">
        <v>79</v>
      </c>
      <c r="G22" s="17">
        <f t="shared" si="1"/>
        <v>231</v>
      </c>
      <c r="H22" s="150">
        <v>2</v>
      </c>
      <c r="I22" s="135">
        <v>1848</v>
      </c>
      <c r="J22" s="136">
        <v>21</v>
      </c>
    </row>
    <row r="23" spans="1:10" ht="15.75" customHeight="1">
      <c r="A23" s="23">
        <v>4</v>
      </c>
      <c r="B23" s="24" t="s">
        <v>643</v>
      </c>
      <c r="C23" s="24" t="s">
        <v>21</v>
      </c>
      <c r="D23" s="25">
        <v>77</v>
      </c>
      <c r="E23" s="25">
        <v>67</v>
      </c>
      <c r="F23" s="25">
        <v>65</v>
      </c>
      <c r="G23" s="25">
        <f t="shared" si="1"/>
        <v>209</v>
      </c>
      <c r="H23" s="151">
        <v>1</v>
      </c>
      <c r="I23" s="25">
        <v>1687</v>
      </c>
      <c r="J23" s="27">
        <v>10</v>
      </c>
    </row>
    <row r="24" ht="15.75" customHeight="1">
      <c r="A24" s="4"/>
    </row>
    <row r="25" spans="1:10" ht="15.75" customHeight="1">
      <c r="A25" s="1"/>
      <c r="B25" s="2" t="s">
        <v>35</v>
      </c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7"/>
      <c r="B26" s="8" t="s">
        <v>4</v>
      </c>
      <c r="C26" s="8" t="s">
        <v>5</v>
      </c>
      <c r="D26" s="9">
        <v>150</v>
      </c>
      <c r="E26" s="9">
        <v>20</v>
      </c>
      <c r="F26" s="9">
        <v>10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ht="15.75" customHeight="1">
      <c r="A27" s="11">
        <v>1</v>
      </c>
      <c r="B27" s="12" t="s">
        <v>143</v>
      </c>
      <c r="C27" s="12" t="s">
        <v>187</v>
      </c>
      <c r="D27" s="149">
        <v>92</v>
      </c>
      <c r="E27" s="149">
        <v>91</v>
      </c>
      <c r="F27" s="149">
        <v>92</v>
      </c>
      <c r="G27" s="13">
        <f aca="true" t="shared" si="2" ref="G27:G33">SUM(D27:F27)</f>
        <v>275</v>
      </c>
      <c r="H27" s="149">
        <v>7</v>
      </c>
      <c r="I27" s="157">
        <v>2204</v>
      </c>
      <c r="J27" s="158">
        <v>56</v>
      </c>
    </row>
    <row r="28" spans="1:10" ht="15.75" customHeight="1">
      <c r="A28" s="15">
        <v>2</v>
      </c>
      <c r="B28" s="16" t="s">
        <v>525</v>
      </c>
      <c r="C28" s="16" t="s">
        <v>187</v>
      </c>
      <c r="D28" s="17">
        <v>86</v>
      </c>
      <c r="E28" s="17">
        <v>87</v>
      </c>
      <c r="F28" s="17">
        <v>80</v>
      </c>
      <c r="G28" s="17">
        <f t="shared" si="2"/>
        <v>253</v>
      </c>
      <c r="H28" s="150">
        <v>6</v>
      </c>
      <c r="I28" s="17">
        <v>1986</v>
      </c>
      <c r="J28" s="19">
        <v>45</v>
      </c>
    </row>
    <row r="29" spans="1:10" ht="15.75" customHeight="1">
      <c r="A29" s="15">
        <v>5</v>
      </c>
      <c r="B29" s="16" t="s">
        <v>644</v>
      </c>
      <c r="C29" s="16" t="s">
        <v>26</v>
      </c>
      <c r="D29" s="17">
        <v>79</v>
      </c>
      <c r="E29" s="17">
        <v>76</v>
      </c>
      <c r="F29" s="17">
        <v>74</v>
      </c>
      <c r="G29" s="17">
        <f t="shared" si="2"/>
        <v>229</v>
      </c>
      <c r="H29" s="150">
        <v>4</v>
      </c>
      <c r="I29" s="17">
        <v>1801</v>
      </c>
      <c r="J29" s="19">
        <v>34</v>
      </c>
    </row>
    <row r="30" spans="1:10" ht="15.75" customHeight="1">
      <c r="A30" s="15">
        <v>7</v>
      </c>
      <c r="B30" s="16" t="s">
        <v>528</v>
      </c>
      <c r="C30" s="16" t="s">
        <v>26</v>
      </c>
      <c r="D30" s="17">
        <v>78</v>
      </c>
      <c r="E30" s="17">
        <v>72</v>
      </c>
      <c r="F30" s="17">
        <v>80</v>
      </c>
      <c r="G30" s="17">
        <f t="shared" si="2"/>
        <v>230</v>
      </c>
      <c r="H30" s="150">
        <v>5</v>
      </c>
      <c r="I30" s="17">
        <v>1812</v>
      </c>
      <c r="J30" s="19">
        <v>33</v>
      </c>
    </row>
    <row r="31" spans="1:10" ht="15.75" customHeight="1">
      <c r="A31" s="15">
        <v>4</v>
      </c>
      <c r="B31" s="16" t="s">
        <v>645</v>
      </c>
      <c r="C31" s="16" t="s">
        <v>109</v>
      </c>
      <c r="D31" s="17" t="s">
        <v>102</v>
      </c>
      <c r="E31" s="17"/>
      <c r="F31" s="17"/>
      <c r="G31" s="17">
        <f t="shared" si="2"/>
        <v>0</v>
      </c>
      <c r="H31" s="150">
        <v>0</v>
      </c>
      <c r="I31" s="17">
        <v>947</v>
      </c>
      <c r="J31" s="19">
        <v>19</v>
      </c>
    </row>
    <row r="32" spans="1:10" ht="15.75" customHeight="1">
      <c r="A32" s="15">
        <v>6</v>
      </c>
      <c r="B32" s="16" t="s">
        <v>646</v>
      </c>
      <c r="C32" s="16" t="s">
        <v>26</v>
      </c>
      <c r="D32" s="17" t="s">
        <v>32</v>
      </c>
      <c r="E32" s="17"/>
      <c r="F32" s="17"/>
      <c r="G32" s="17">
        <f t="shared" si="2"/>
        <v>0</v>
      </c>
      <c r="H32" s="150">
        <v>0</v>
      </c>
      <c r="I32" s="17">
        <v>1085</v>
      </c>
      <c r="J32" s="19">
        <v>16</v>
      </c>
    </row>
    <row r="33" spans="1:10" ht="15.75" customHeight="1">
      <c r="A33" s="23">
        <v>3</v>
      </c>
      <c r="B33" s="24" t="s">
        <v>486</v>
      </c>
      <c r="C33" s="24" t="s">
        <v>90</v>
      </c>
      <c r="D33" s="25" t="s">
        <v>102</v>
      </c>
      <c r="E33" s="25"/>
      <c r="F33" s="25"/>
      <c r="G33" s="25">
        <f t="shared" si="2"/>
        <v>0</v>
      </c>
      <c r="H33" s="151">
        <v>0</v>
      </c>
      <c r="I33" s="25">
        <v>0</v>
      </c>
      <c r="J33" s="27">
        <v>0</v>
      </c>
    </row>
    <row r="34" ht="15.75" customHeight="1">
      <c r="A34" s="4"/>
    </row>
    <row r="35" spans="1:2" ht="15.75" customHeight="1">
      <c r="A35" s="4"/>
      <c r="B35" s="2" t="s">
        <v>647</v>
      </c>
    </row>
    <row r="36" ht="15.75" customHeight="1">
      <c r="A36" s="4"/>
    </row>
    <row r="37" spans="1:2" ht="15.75" customHeight="1">
      <c r="A37" s="4"/>
      <c r="B37" s="4" t="s">
        <v>648</v>
      </c>
    </row>
    <row r="38" spans="1:2" ht="15.75" customHeight="1">
      <c r="A38" s="4"/>
      <c r="B38" s="22" t="s">
        <v>47</v>
      </c>
    </row>
    <row r="39" spans="1:2" ht="15.75" customHeight="1">
      <c r="A39" s="4"/>
      <c r="B39" s="4" t="s">
        <v>48</v>
      </c>
    </row>
    <row r="40" spans="1:2" ht="15.75" customHeight="1">
      <c r="A40" s="4"/>
      <c r="B40" s="4" t="s">
        <v>49</v>
      </c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6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Q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2</v>
      </c>
      <c r="B5" s="12" t="s">
        <v>51</v>
      </c>
      <c r="C5" s="12" t="s">
        <v>52</v>
      </c>
      <c r="D5" s="13">
        <v>192</v>
      </c>
      <c r="E5" s="13">
        <v>8</v>
      </c>
      <c r="F5" s="30">
        <v>1535</v>
      </c>
      <c r="G5" s="31">
        <v>65</v>
      </c>
      <c r="I5" s="11">
        <v>3</v>
      </c>
      <c r="J5" s="12" t="s">
        <v>53</v>
      </c>
      <c r="K5" s="12" t="s">
        <v>54</v>
      </c>
      <c r="L5" s="13">
        <v>182</v>
      </c>
      <c r="M5" s="13">
        <v>5</v>
      </c>
      <c r="N5" s="13">
        <v>1475</v>
      </c>
      <c r="O5" s="14">
        <v>55</v>
      </c>
    </row>
    <row r="6" spans="1:15" ht="15.75" customHeight="1">
      <c r="A6" s="15">
        <v>8</v>
      </c>
      <c r="B6" s="16" t="s">
        <v>55</v>
      </c>
      <c r="C6" s="16" t="s">
        <v>56</v>
      </c>
      <c r="D6" s="17">
        <v>193</v>
      </c>
      <c r="E6" s="18">
        <v>9</v>
      </c>
      <c r="F6" s="17">
        <v>1523</v>
      </c>
      <c r="G6" s="19">
        <v>62</v>
      </c>
      <c r="I6" s="15">
        <v>1</v>
      </c>
      <c r="J6" s="16" t="s">
        <v>57</v>
      </c>
      <c r="K6" s="16" t="s">
        <v>19</v>
      </c>
      <c r="L6" s="17">
        <v>185</v>
      </c>
      <c r="M6" s="18">
        <v>8</v>
      </c>
      <c r="N6" s="20">
        <v>1476</v>
      </c>
      <c r="O6" s="21">
        <v>54</v>
      </c>
    </row>
    <row r="7" spans="1:15" ht="15.75" customHeight="1">
      <c r="A7" s="15">
        <v>4</v>
      </c>
      <c r="B7" s="16" t="s">
        <v>58</v>
      </c>
      <c r="C7" s="16" t="s">
        <v>59</v>
      </c>
      <c r="D7" s="17">
        <v>188</v>
      </c>
      <c r="E7" s="18">
        <v>6</v>
      </c>
      <c r="F7" s="17">
        <v>1516</v>
      </c>
      <c r="G7" s="19">
        <v>55</v>
      </c>
      <c r="I7" s="15">
        <v>2</v>
      </c>
      <c r="J7" s="16" t="s">
        <v>60</v>
      </c>
      <c r="K7" s="16" t="s">
        <v>56</v>
      </c>
      <c r="L7" s="17">
        <v>182</v>
      </c>
      <c r="M7" s="18">
        <v>5</v>
      </c>
      <c r="N7" s="17">
        <v>1456</v>
      </c>
      <c r="O7" s="19">
        <v>47</v>
      </c>
    </row>
    <row r="8" spans="1:15" ht="15.75" customHeight="1">
      <c r="A8" s="15">
        <v>5</v>
      </c>
      <c r="B8" s="16" t="s">
        <v>61</v>
      </c>
      <c r="C8" s="16" t="s">
        <v>62</v>
      </c>
      <c r="D8" s="17">
        <v>188</v>
      </c>
      <c r="E8" s="18">
        <v>6</v>
      </c>
      <c r="F8" s="17">
        <v>1511</v>
      </c>
      <c r="G8" s="19">
        <v>47</v>
      </c>
      <c r="I8" s="15">
        <v>9</v>
      </c>
      <c r="J8" s="16" t="s">
        <v>63</v>
      </c>
      <c r="K8" s="16" t="s">
        <v>64</v>
      </c>
      <c r="L8" s="17">
        <v>183</v>
      </c>
      <c r="M8" s="18">
        <v>6</v>
      </c>
      <c r="N8" s="17">
        <v>1450</v>
      </c>
      <c r="O8" s="19">
        <v>45</v>
      </c>
    </row>
    <row r="9" spans="1:15" ht="15.75" customHeight="1">
      <c r="A9" s="15">
        <v>6</v>
      </c>
      <c r="B9" s="16" t="s">
        <v>65</v>
      </c>
      <c r="C9" s="16" t="s">
        <v>19</v>
      </c>
      <c r="D9" s="17">
        <v>191</v>
      </c>
      <c r="E9" s="18">
        <v>7</v>
      </c>
      <c r="F9" s="17">
        <v>1496</v>
      </c>
      <c r="G9" s="19">
        <v>45</v>
      </c>
      <c r="I9" s="15">
        <v>7</v>
      </c>
      <c r="J9" s="16" t="s">
        <v>66</v>
      </c>
      <c r="K9" s="16" t="s">
        <v>21</v>
      </c>
      <c r="L9" s="17">
        <v>186</v>
      </c>
      <c r="M9" s="18">
        <v>9</v>
      </c>
      <c r="N9" s="17">
        <v>1441</v>
      </c>
      <c r="O9" s="19">
        <v>40</v>
      </c>
    </row>
    <row r="10" spans="1:15" ht="15.75" customHeight="1">
      <c r="A10" s="15">
        <v>9</v>
      </c>
      <c r="B10" s="16" t="s">
        <v>67</v>
      </c>
      <c r="C10" s="16" t="s">
        <v>68</v>
      </c>
      <c r="D10" s="17">
        <v>187</v>
      </c>
      <c r="E10" s="18">
        <v>4</v>
      </c>
      <c r="F10" s="17">
        <v>1481</v>
      </c>
      <c r="G10" s="19">
        <v>30</v>
      </c>
      <c r="I10" s="15">
        <v>5</v>
      </c>
      <c r="J10" s="16" t="s">
        <v>69</v>
      </c>
      <c r="K10" s="16" t="s">
        <v>70</v>
      </c>
      <c r="L10" s="17">
        <v>184</v>
      </c>
      <c r="M10" s="18">
        <v>7</v>
      </c>
      <c r="N10" s="17">
        <v>1432</v>
      </c>
      <c r="O10" s="19">
        <v>39</v>
      </c>
    </row>
    <row r="11" spans="1:15" ht="15.75" customHeight="1">
      <c r="A11" s="15">
        <v>1</v>
      </c>
      <c r="B11" s="16" t="s">
        <v>71</v>
      </c>
      <c r="C11" s="16" t="s">
        <v>72</v>
      </c>
      <c r="D11" s="17">
        <v>180</v>
      </c>
      <c r="E11" s="18">
        <v>2</v>
      </c>
      <c r="F11" s="20">
        <v>1477</v>
      </c>
      <c r="G11" s="21">
        <v>29</v>
      </c>
      <c r="I11" s="15">
        <v>6</v>
      </c>
      <c r="J11" s="16" t="s">
        <v>10</v>
      </c>
      <c r="K11" s="16" t="s">
        <v>11</v>
      </c>
      <c r="L11" s="17">
        <v>175</v>
      </c>
      <c r="M11" s="18">
        <v>1</v>
      </c>
      <c r="N11" s="17">
        <v>1434</v>
      </c>
      <c r="O11" s="19">
        <v>37</v>
      </c>
    </row>
    <row r="12" spans="1:15" ht="15.75" customHeight="1">
      <c r="A12" s="15">
        <v>3</v>
      </c>
      <c r="B12" s="16" t="s">
        <v>73</v>
      </c>
      <c r="C12" s="16" t="s">
        <v>56</v>
      </c>
      <c r="D12" s="17">
        <v>183</v>
      </c>
      <c r="E12" s="18">
        <v>3</v>
      </c>
      <c r="F12" s="17">
        <v>1478</v>
      </c>
      <c r="G12" s="19">
        <v>28</v>
      </c>
      <c r="I12" s="15">
        <v>4</v>
      </c>
      <c r="J12" s="16" t="s">
        <v>74</v>
      </c>
      <c r="K12" s="16" t="s">
        <v>26</v>
      </c>
      <c r="L12" s="17">
        <v>182</v>
      </c>
      <c r="M12" s="18">
        <v>5</v>
      </c>
      <c r="N12" s="17">
        <v>1414</v>
      </c>
      <c r="O12" s="19">
        <v>33</v>
      </c>
    </row>
    <row r="13" spans="1:15" ht="15.75" customHeight="1">
      <c r="A13" s="23">
        <v>7</v>
      </c>
      <c r="B13" s="24" t="s">
        <v>75</v>
      </c>
      <c r="C13" s="24" t="s">
        <v>68</v>
      </c>
      <c r="D13" s="25">
        <v>174</v>
      </c>
      <c r="E13" s="26">
        <v>1</v>
      </c>
      <c r="F13" s="25">
        <v>1434</v>
      </c>
      <c r="G13" s="27">
        <v>12</v>
      </c>
      <c r="I13" s="23">
        <v>8</v>
      </c>
      <c r="J13" s="24" t="s">
        <v>76</v>
      </c>
      <c r="K13" s="24" t="s">
        <v>77</v>
      </c>
      <c r="L13" s="25">
        <v>177</v>
      </c>
      <c r="M13" s="26">
        <v>2</v>
      </c>
      <c r="N13" s="25">
        <v>1246</v>
      </c>
      <c r="O13" s="27">
        <v>30</v>
      </c>
    </row>
    <row r="14" ht="15.75" customHeight="1"/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7</v>
      </c>
      <c r="B17" s="12" t="s">
        <v>12</v>
      </c>
      <c r="C17" s="12" t="s">
        <v>13</v>
      </c>
      <c r="D17" s="13">
        <v>178</v>
      </c>
      <c r="E17" s="13">
        <v>7</v>
      </c>
      <c r="F17" s="13">
        <v>1470</v>
      </c>
      <c r="G17" s="14">
        <v>62</v>
      </c>
      <c r="I17" s="11">
        <v>8</v>
      </c>
      <c r="J17" s="12" t="s">
        <v>79</v>
      </c>
      <c r="K17" s="12" t="s">
        <v>80</v>
      </c>
      <c r="L17" s="13">
        <v>177</v>
      </c>
      <c r="M17" s="13">
        <v>7</v>
      </c>
      <c r="N17" s="13">
        <v>1434</v>
      </c>
      <c r="O17" s="14">
        <v>57</v>
      </c>
    </row>
    <row r="18" spans="1:15" ht="15.75" customHeight="1">
      <c r="A18" s="15">
        <v>5</v>
      </c>
      <c r="B18" s="16" t="s">
        <v>81</v>
      </c>
      <c r="C18" s="16" t="s">
        <v>82</v>
      </c>
      <c r="D18" s="17">
        <v>179</v>
      </c>
      <c r="E18" s="18">
        <v>8</v>
      </c>
      <c r="F18" s="17">
        <v>1407</v>
      </c>
      <c r="G18" s="19">
        <v>54</v>
      </c>
      <c r="I18" s="15">
        <v>1</v>
      </c>
      <c r="J18" s="16" t="s">
        <v>83</v>
      </c>
      <c r="K18" s="16" t="s">
        <v>64</v>
      </c>
      <c r="L18" s="17">
        <v>177</v>
      </c>
      <c r="M18" s="18">
        <v>7</v>
      </c>
      <c r="N18" s="20">
        <v>1430</v>
      </c>
      <c r="O18" s="21">
        <v>51</v>
      </c>
    </row>
    <row r="19" spans="1:15" ht="15.75" customHeight="1">
      <c r="A19" s="15">
        <v>8</v>
      </c>
      <c r="B19" s="16" t="s">
        <v>84</v>
      </c>
      <c r="C19" s="16" t="s">
        <v>30</v>
      </c>
      <c r="D19" s="17">
        <v>183</v>
      </c>
      <c r="E19" s="18">
        <v>9</v>
      </c>
      <c r="F19" s="17">
        <v>1440</v>
      </c>
      <c r="G19" s="19">
        <v>50</v>
      </c>
      <c r="I19" s="15">
        <v>5</v>
      </c>
      <c r="J19" s="16" t="s">
        <v>85</v>
      </c>
      <c r="K19" s="16" t="s">
        <v>19</v>
      </c>
      <c r="L19" s="17">
        <v>184</v>
      </c>
      <c r="M19" s="18">
        <v>8</v>
      </c>
      <c r="N19" s="17">
        <v>1429</v>
      </c>
      <c r="O19" s="19">
        <v>50</v>
      </c>
    </row>
    <row r="20" spans="1:15" ht="15.75" customHeight="1">
      <c r="A20" s="15">
        <v>9</v>
      </c>
      <c r="B20" s="16" t="s">
        <v>86</v>
      </c>
      <c r="C20" s="16" t="s">
        <v>72</v>
      </c>
      <c r="D20" s="17">
        <v>177</v>
      </c>
      <c r="E20" s="18">
        <v>6</v>
      </c>
      <c r="F20" s="17">
        <v>1442</v>
      </c>
      <c r="G20" s="19">
        <v>46</v>
      </c>
      <c r="I20" s="15">
        <v>7</v>
      </c>
      <c r="J20" s="16" t="s">
        <v>87</v>
      </c>
      <c r="K20" s="16" t="s">
        <v>88</v>
      </c>
      <c r="L20" s="17">
        <v>185</v>
      </c>
      <c r="M20" s="18">
        <v>9</v>
      </c>
      <c r="N20" s="17">
        <v>1421</v>
      </c>
      <c r="O20" s="19">
        <v>47</v>
      </c>
    </row>
    <row r="21" spans="1:15" ht="15.75" customHeight="1">
      <c r="A21" s="15">
        <v>1</v>
      </c>
      <c r="B21" s="16" t="s">
        <v>89</v>
      </c>
      <c r="C21" s="16" t="s">
        <v>90</v>
      </c>
      <c r="D21" s="17">
        <v>174</v>
      </c>
      <c r="E21" s="18">
        <v>4</v>
      </c>
      <c r="F21" s="20">
        <v>1428</v>
      </c>
      <c r="G21" s="21">
        <v>44</v>
      </c>
      <c r="I21" s="15">
        <v>4</v>
      </c>
      <c r="J21" s="16" t="s">
        <v>91</v>
      </c>
      <c r="K21" s="16" t="s">
        <v>15</v>
      </c>
      <c r="L21" s="17">
        <v>175</v>
      </c>
      <c r="M21" s="18">
        <v>4</v>
      </c>
      <c r="N21" s="17">
        <v>1413</v>
      </c>
      <c r="O21" s="19">
        <v>44</v>
      </c>
    </row>
    <row r="22" spans="1:15" ht="15.75" customHeight="1">
      <c r="A22" s="15">
        <v>3</v>
      </c>
      <c r="B22" s="16" t="s">
        <v>92</v>
      </c>
      <c r="C22" s="16" t="s">
        <v>93</v>
      </c>
      <c r="D22" s="17">
        <v>174</v>
      </c>
      <c r="E22" s="18">
        <v>4</v>
      </c>
      <c r="F22" s="17">
        <v>1419</v>
      </c>
      <c r="G22" s="19">
        <v>43</v>
      </c>
      <c r="I22" s="15">
        <v>3</v>
      </c>
      <c r="J22" s="16" t="s">
        <v>94</v>
      </c>
      <c r="K22" s="16" t="s">
        <v>95</v>
      </c>
      <c r="L22" s="17">
        <v>176</v>
      </c>
      <c r="M22" s="18">
        <v>5</v>
      </c>
      <c r="N22" s="17">
        <v>1419</v>
      </c>
      <c r="O22" s="19">
        <v>43</v>
      </c>
    </row>
    <row r="23" spans="1:15" ht="15.75" customHeight="1">
      <c r="A23" s="15">
        <v>2</v>
      </c>
      <c r="B23" s="16" t="s">
        <v>96</v>
      </c>
      <c r="C23" s="16" t="s">
        <v>97</v>
      </c>
      <c r="D23" s="17">
        <v>177</v>
      </c>
      <c r="E23" s="18">
        <v>6</v>
      </c>
      <c r="F23" s="17">
        <v>1414</v>
      </c>
      <c r="G23" s="19">
        <v>37</v>
      </c>
      <c r="I23" s="15">
        <v>9</v>
      </c>
      <c r="J23" s="16" t="s">
        <v>98</v>
      </c>
      <c r="K23" s="16" t="s">
        <v>80</v>
      </c>
      <c r="L23" s="17">
        <v>175</v>
      </c>
      <c r="M23" s="18">
        <v>4</v>
      </c>
      <c r="N23" s="17">
        <v>1413</v>
      </c>
      <c r="O23" s="19">
        <v>33</v>
      </c>
    </row>
    <row r="24" spans="1:15" ht="15.75" customHeight="1">
      <c r="A24" s="15">
        <v>4</v>
      </c>
      <c r="B24" s="16" t="s">
        <v>20</v>
      </c>
      <c r="C24" s="16" t="s">
        <v>21</v>
      </c>
      <c r="D24" s="17">
        <v>173</v>
      </c>
      <c r="E24" s="18">
        <v>2</v>
      </c>
      <c r="F24" s="17">
        <v>1358</v>
      </c>
      <c r="G24" s="19">
        <v>25</v>
      </c>
      <c r="I24" s="15">
        <v>2</v>
      </c>
      <c r="J24" s="16" t="s">
        <v>99</v>
      </c>
      <c r="K24" s="16" t="s">
        <v>100</v>
      </c>
      <c r="L24" s="17">
        <v>173</v>
      </c>
      <c r="M24" s="18">
        <v>2</v>
      </c>
      <c r="N24" s="17">
        <v>1381</v>
      </c>
      <c r="O24" s="19">
        <v>27</v>
      </c>
    </row>
    <row r="25" spans="1:15" ht="15.75" customHeight="1">
      <c r="A25" s="23">
        <v>6</v>
      </c>
      <c r="B25" s="24" t="s">
        <v>101</v>
      </c>
      <c r="C25" s="24" t="s">
        <v>95</v>
      </c>
      <c r="D25" s="25" t="s">
        <v>102</v>
      </c>
      <c r="E25" s="26">
        <v>0</v>
      </c>
      <c r="F25" s="25">
        <v>177</v>
      </c>
      <c r="G25" s="27">
        <v>5</v>
      </c>
      <c r="I25" s="23">
        <v>6</v>
      </c>
      <c r="J25" s="24" t="s">
        <v>103</v>
      </c>
      <c r="K25" s="24" t="s">
        <v>88</v>
      </c>
      <c r="L25" s="25">
        <v>172</v>
      </c>
      <c r="M25" s="26">
        <v>1</v>
      </c>
      <c r="N25" s="25">
        <v>1393</v>
      </c>
      <c r="O25" s="27">
        <v>26</v>
      </c>
    </row>
    <row r="26" ht="15.75" customHeight="1"/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7</v>
      </c>
      <c r="B29" s="12" t="s">
        <v>106</v>
      </c>
      <c r="C29" s="12" t="s">
        <v>107</v>
      </c>
      <c r="D29" s="13">
        <v>179</v>
      </c>
      <c r="E29" s="13">
        <v>7</v>
      </c>
      <c r="F29" s="13">
        <v>1434</v>
      </c>
      <c r="G29" s="14">
        <v>62</v>
      </c>
      <c r="I29" s="11">
        <v>7</v>
      </c>
      <c r="J29" s="12" t="s">
        <v>108</v>
      </c>
      <c r="K29" s="12" t="s">
        <v>109</v>
      </c>
      <c r="L29" s="13">
        <v>171</v>
      </c>
      <c r="M29" s="13">
        <v>6</v>
      </c>
      <c r="N29" s="13">
        <v>1405</v>
      </c>
      <c r="O29" s="14">
        <v>56</v>
      </c>
    </row>
    <row r="30" spans="1:15" ht="15.75" customHeight="1">
      <c r="A30" s="15">
        <v>9</v>
      </c>
      <c r="B30" s="16" t="s">
        <v>110</v>
      </c>
      <c r="C30" s="16" t="s">
        <v>77</v>
      </c>
      <c r="D30" s="17">
        <v>182</v>
      </c>
      <c r="E30" s="18">
        <v>9</v>
      </c>
      <c r="F30" s="17">
        <v>1262</v>
      </c>
      <c r="G30" s="19">
        <v>53</v>
      </c>
      <c r="I30" s="15">
        <v>6</v>
      </c>
      <c r="J30" s="16" t="s">
        <v>111</v>
      </c>
      <c r="K30" s="16" t="s">
        <v>112</v>
      </c>
      <c r="L30" s="17">
        <v>169</v>
      </c>
      <c r="M30" s="18">
        <v>5</v>
      </c>
      <c r="N30" s="17">
        <v>1395</v>
      </c>
      <c r="O30" s="19">
        <v>52</v>
      </c>
    </row>
    <row r="31" spans="1:15" ht="15.75" customHeight="1">
      <c r="A31" s="15">
        <v>4</v>
      </c>
      <c r="B31" s="16" t="s">
        <v>113</v>
      </c>
      <c r="C31" s="16" t="s">
        <v>114</v>
      </c>
      <c r="D31" s="17">
        <v>172</v>
      </c>
      <c r="E31" s="18">
        <v>3</v>
      </c>
      <c r="F31" s="17">
        <v>1404</v>
      </c>
      <c r="G31" s="19">
        <v>50</v>
      </c>
      <c r="I31" s="15">
        <v>1</v>
      </c>
      <c r="J31" s="16" t="s">
        <v>115</v>
      </c>
      <c r="K31" s="16" t="s">
        <v>19</v>
      </c>
      <c r="L31" s="17">
        <v>175</v>
      </c>
      <c r="M31" s="18">
        <v>8</v>
      </c>
      <c r="N31" s="20">
        <v>1373</v>
      </c>
      <c r="O31" s="21">
        <v>50</v>
      </c>
    </row>
    <row r="32" spans="1:15" ht="15.75" customHeight="1">
      <c r="A32" s="15">
        <v>5</v>
      </c>
      <c r="B32" s="16" t="s">
        <v>116</v>
      </c>
      <c r="C32" s="16" t="s">
        <v>77</v>
      </c>
      <c r="D32" s="17">
        <v>182</v>
      </c>
      <c r="E32" s="18">
        <v>9</v>
      </c>
      <c r="F32" s="17">
        <v>1402</v>
      </c>
      <c r="G32" s="19">
        <v>47</v>
      </c>
      <c r="I32" s="15">
        <v>9</v>
      </c>
      <c r="J32" s="16" t="s">
        <v>117</v>
      </c>
      <c r="K32" s="16" t="s">
        <v>30</v>
      </c>
      <c r="L32" s="17">
        <v>181</v>
      </c>
      <c r="M32" s="18">
        <v>9</v>
      </c>
      <c r="N32" s="17">
        <v>1374</v>
      </c>
      <c r="O32" s="19">
        <v>49</v>
      </c>
    </row>
    <row r="33" spans="1:15" ht="15.75" customHeight="1">
      <c r="A33" s="15">
        <v>3</v>
      </c>
      <c r="B33" s="16" t="s">
        <v>118</v>
      </c>
      <c r="C33" s="16" t="s">
        <v>119</v>
      </c>
      <c r="D33" s="17">
        <v>176</v>
      </c>
      <c r="E33" s="18">
        <v>5</v>
      </c>
      <c r="F33" s="17">
        <v>1399</v>
      </c>
      <c r="G33" s="19">
        <v>43</v>
      </c>
      <c r="I33" s="15">
        <v>3</v>
      </c>
      <c r="J33" s="16" t="s">
        <v>120</v>
      </c>
      <c r="K33" s="16" t="s">
        <v>68</v>
      </c>
      <c r="L33" s="17">
        <v>166</v>
      </c>
      <c r="M33" s="18">
        <v>3</v>
      </c>
      <c r="N33" s="17">
        <v>1383</v>
      </c>
      <c r="O33" s="19">
        <v>46</v>
      </c>
    </row>
    <row r="34" spans="1:15" ht="15.75" customHeight="1">
      <c r="A34" s="15">
        <v>8</v>
      </c>
      <c r="B34" s="16" t="s">
        <v>121</v>
      </c>
      <c r="C34" s="16" t="s">
        <v>88</v>
      </c>
      <c r="D34" s="17">
        <v>177</v>
      </c>
      <c r="E34" s="18">
        <v>6</v>
      </c>
      <c r="F34" s="17">
        <v>1380</v>
      </c>
      <c r="G34" s="19">
        <v>38</v>
      </c>
      <c r="I34" s="15">
        <v>8</v>
      </c>
      <c r="J34" s="16" t="s">
        <v>122</v>
      </c>
      <c r="K34" s="16" t="s">
        <v>70</v>
      </c>
      <c r="L34" s="17">
        <v>175</v>
      </c>
      <c r="M34" s="18">
        <v>8</v>
      </c>
      <c r="N34" s="17">
        <v>1358</v>
      </c>
      <c r="O34" s="19">
        <v>39</v>
      </c>
    </row>
    <row r="35" spans="1:15" ht="15.75" customHeight="1">
      <c r="A35" s="15">
        <v>1</v>
      </c>
      <c r="B35" s="16" t="s">
        <v>123</v>
      </c>
      <c r="C35" s="16" t="s">
        <v>124</v>
      </c>
      <c r="D35" s="17">
        <v>173</v>
      </c>
      <c r="E35" s="18">
        <v>4</v>
      </c>
      <c r="F35" s="20">
        <v>1370</v>
      </c>
      <c r="G35" s="21">
        <v>34</v>
      </c>
      <c r="I35" s="15">
        <v>4</v>
      </c>
      <c r="J35" s="16" t="s">
        <v>125</v>
      </c>
      <c r="K35" s="16" t="s">
        <v>19</v>
      </c>
      <c r="L35" s="17">
        <v>167</v>
      </c>
      <c r="M35" s="18">
        <v>4</v>
      </c>
      <c r="N35" s="17">
        <v>1339</v>
      </c>
      <c r="O35" s="19">
        <v>37</v>
      </c>
    </row>
    <row r="36" spans="1:15" ht="15.75" customHeight="1">
      <c r="A36" s="15">
        <v>2</v>
      </c>
      <c r="B36" s="16" t="s">
        <v>126</v>
      </c>
      <c r="C36" s="16" t="s">
        <v>114</v>
      </c>
      <c r="D36" s="17">
        <v>171</v>
      </c>
      <c r="E36" s="18">
        <v>2</v>
      </c>
      <c r="F36" s="17">
        <v>1357</v>
      </c>
      <c r="G36" s="19">
        <v>24</v>
      </c>
      <c r="I36" s="15">
        <v>2</v>
      </c>
      <c r="J36" s="16" t="s">
        <v>14</v>
      </c>
      <c r="K36" s="16" t="s">
        <v>15</v>
      </c>
      <c r="L36" s="17">
        <v>166</v>
      </c>
      <c r="M36" s="18">
        <v>3</v>
      </c>
      <c r="N36" s="17">
        <v>1346</v>
      </c>
      <c r="O36" s="19">
        <v>33</v>
      </c>
    </row>
    <row r="37" spans="1:15" ht="15.75" customHeight="1">
      <c r="A37" s="23">
        <v>6</v>
      </c>
      <c r="B37" s="24" t="s">
        <v>44</v>
      </c>
      <c r="C37" s="24" t="s">
        <v>45</v>
      </c>
      <c r="D37" s="25" t="s">
        <v>32</v>
      </c>
      <c r="E37" s="26">
        <v>0</v>
      </c>
      <c r="F37" s="25">
        <v>347</v>
      </c>
      <c r="G37" s="27">
        <v>9</v>
      </c>
      <c r="I37" s="23">
        <v>5</v>
      </c>
      <c r="J37" s="24" t="s">
        <v>127</v>
      </c>
      <c r="K37" s="24" t="s">
        <v>119</v>
      </c>
      <c r="L37" s="25" t="s">
        <v>32</v>
      </c>
      <c r="M37" s="26">
        <v>0</v>
      </c>
      <c r="N37" s="25">
        <v>0</v>
      </c>
      <c r="O37" s="27">
        <v>0</v>
      </c>
    </row>
    <row r="38" ht="15.75" customHeight="1"/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4</v>
      </c>
      <c r="B41" s="12" t="s">
        <v>130</v>
      </c>
      <c r="C41" s="12" t="s">
        <v>131</v>
      </c>
      <c r="D41" s="13">
        <v>176</v>
      </c>
      <c r="E41" s="13">
        <v>8</v>
      </c>
      <c r="F41" s="13">
        <v>1406</v>
      </c>
      <c r="G41" s="14">
        <v>62</v>
      </c>
      <c r="I41" s="11">
        <v>5</v>
      </c>
      <c r="J41" s="12" t="s">
        <v>132</v>
      </c>
      <c r="K41" s="12" t="s">
        <v>21</v>
      </c>
      <c r="L41" s="13">
        <v>167</v>
      </c>
      <c r="M41" s="13">
        <v>4</v>
      </c>
      <c r="N41" s="13">
        <v>1402</v>
      </c>
      <c r="O41" s="14">
        <v>62</v>
      </c>
    </row>
    <row r="42" spans="1:15" ht="15.75" customHeight="1">
      <c r="A42" s="15">
        <v>3</v>
      </c>
      <c r="B42" s="16" t="s">
        <v>133</v>
      </c>
      <c r="C42" s="16" t="s">
        <v>124</v>
      </c>
      <c r="D42" s="17">
        <v>176</v>
      </c>
      <c r="E42" s="18">
        <v>8</v>
      </c>
      <c r="F42" s="17">
        <v>1396</v>
      </c>
      <c r="G42" s="19">
        <v>61</v>
      </c>
      <c r="I42" s="15">
        <v>2</v>
      </c>
      <c r="J42" s="16" t="s">
        <v>134</v>
      </c>
      <c r="K42" s="16" t="s">
        <v>135</v>
      </c>
      <c r="L42" s="17">
        <v>176</v>
      </c>
      <c r="M42" s="18">
        <v>9</v>
      </c>
      <c r="N42" s="17">
        <v>1380</v>
      </c>
      <c r="O42" s="19">
        <v>51</v>
      </c>
    </row>
    <row r="43" spans="1:15" ht="15.75" customHeight="1">
      <c r="A43" s="15">
        <v>7</v>
      </c>
      <c r="B43" s="16" t="s">
        <v>136</v>
      </c>
      <c r="C43" s="16" t="s">
        <v>11</v>
      </c>
      <c r="D43" s="17">
        <v>178</v>
      </c>
      <c r="E43" s="18">
        <v>9</v>
      </c>
      <c r="F43" s="17">
        <v>1333</v>
      </c>
      <c r="G43" s="19">
        <v>47</v>
      </c>
      <c r="I43" s="15">
        <v>1</v>
      </c>
      <c r="J43" s="16" t="s">
        <v>137</v>
      </c>
      <c r="K43" s="16" t="s">
        <v>138</v>
      </c>
      <c r="L43" s="17">
        <v>174</v>
      </c>
      <c r="M43" s="18">
        <v>8</v>
      </c>
      <c r="N43" s="20">
        <v>1367</v>
      </c>
      <c r="O43" s="21">
        <v>48</v>
      </c>
    </row>
    <row r="44" spans="1:15" ht="15.75" customHeight="1">
      <c r="A44" s="15">
        <v>6</v>
      </c>
      <c r="B44" s="16" t="s">
        <v>139</v>
      </c>
      <c r="C44" s="16" t="s">
        <v>59</v>
      </c>
      <c r="D44" s="17">
        <v>165</v>
      </c>
      <c r="E44" s="18">
        <v>4</v>
      </c>
      <c r="F44" s="17">
        <v>1350</v>
      </c>
      <c r="G44" s="19">
        <v>42</v>
      </c>
      <c r="I44" s="15">
        <v>4</v>
      </c>
      <c r="J44" s="16" t="s">
        <v>140</v>
      </c>
      <c r="K44" s="16" t="s">
        <v>141</v>
      </c>
      <c r="L44" s="17">
        <v>170</v>
      </c>
      <c r="M44" s="18">
        <v>7</v>
      </c>
      <c r="N44" s="17">
        <v>1360</v>
      </c>
      <c r="O44" s="19">
        <v>47</v>
      </c>
    </row>
    <row r="45" spans="1:15" ht="15.75" customHeight="1">
      <c r="A45" s="15">
        <v>1</v>
      </c>
      <c r="B45" s="16" t="s">
        <v>142</v>
      </c>
      <c r="C45" s="16" t="s">
        <v>56</v>
      </c>
      <c r="D45" s="17">
        <v>170</v>
      </c>
      <c r="E45" s="18">
        <v>5</v>
      </c>
      <c r="F45" s="20">
        <v>1348</v>
      </c>
      <c r="G45" s="21">
        <v>40</v>
      </c>
      <c r="I45" s="15">
        <v>3</v>
      </c>
      <c r="J45" s="16" t="s">
        <v>143</v>
      </c>
      <c r="K45" s="16" t="s">
        <v>97</v>
      </c>
      <c r="L45" s="17">
        <v>168</v>
      </c>
      <c r="M45" s="18">
        <v>5</v>
      </c>
      <c r="N45" s="17">
        <v>1355</v>
      </c>
      <c r="O45" s="19">
        <v>42</v>
      </c>
    </row>
    <row r="46" spans="1:15" ht="15.75" customHeight="1">
      <c r="A46" s="15">
        <v>9</v>
      </c>
      <c r="B46" s="16" t="s">
        <v>144</v>
      </c>
      <c r="C46" s="16" t="s">
        <v>145</v>
      </c>
      <c r="D46" s="17" t="s">
        <v>32</v>
      </c>
      <c r="E46" s="18">
        <v>0</v>
      </c>
      <c r="F46" s="17">
        <v>1027</v>
      </c>
      <c r="G46" s="19">
        <v>37</v>
      </c>
      <c r="I46" s="15">
        <v>8</v>
      </c>
      <c r="J46" s="16" t="s">
        <v>146</v>
      </c>
      <c r="K46" s="16" t="s">
        <v>21</v>
      </c>
      <c r="L46" s="17">
        <v>151</v>
      </c>
      <c r="M46" s="18">
        <v>1</v>
      </c>
      <c r="N46" s="17">
        <v>1326</v>
      </c>
      <c r="O46" s="19">
        <v>37</v>
      </c>
    </row>
    <row r="47" spans="1:15" ht="15.75" customHeight="1">
      <c r="A47" s="15">
        <v>5</v>
      </c>
      <c r="B47" s="16" t="s">
        <v>147</v>
      </c>
      <c r="C47" s="16" t="s">
        <v>64</v>
      </c>
      <c r="D47" s="17" t="s">
        <v>32</v>
      </c>
      <c r="E47" s="18">
        <v>0</v>
      </c>
      <c r="F47" s="17">
        <v>1017</v>
      </c>
      <c r="G47" s="19">
        <v>36</v>
      </c>
      <c r="I47" s="15">
        <v>7</v>
      </c>
      <c r="J47" s="16" t="s">
        <v>148</v>
      </c>
      <c r="K47" s="16" t="s">
        <v>11</v>
      </c>
      <c r="L47" s="17">
        <v>170</v>
      </c>
      <c r="M47" s="18">
        <v>7</v>
      </c>
      <c r="N47" s="17">
        <v>1350</v>
      </c>
      <c r="O47" s="19">
        <v>36</v>
      </c>
    </row>
    <row r="48" spans="1:15" ht="15.75" customHeight="1">
      <c r="A48" s="15">
        <v>8</v>
      </c>
      <c r="B48" s="16" t="s">
        <v>149</v>
      </c>
      <c r="C48" s="16" t="s">
        <v>59</v>
      </c>
      <c r="D48" s="17">
        <v>172</v>
      </c>
      <c r="E48" s="18">
        <v>6</v>
      </c>
      <c r="F48" s="17">
        <v>1287</v>
      </c>
      <c r="G48" s="19">
        <v>23</v>
      </c>
      <c r="I48" s="15">
        <v>6</v>
      </c>
      <c r="J48" s="16" t="s">
        <v>150</v>
      </c>
      <c r="K48" s="16" t="s">
        <v>19</v>
      </c>
      <c r="L48" s="17">
        <v>158</v>
      </c>
      <c r="M48" s="18">
        <v>2</v>
      </c>
      <c r="N48" s="17">
        <v>1322</v>
      </c>
      <c r="O48" s="19">
        <v>34</v>
      </c>
    </row>
    <row r="49" spans="1:15" ht="15.75" customHeight="1">
      <c r="A49" s="23">
        <v>2</v>
      </c>
      <c r="B49" s="24" t="s">
        <v>151</v>
      </c>
      <c r="C49" s="24" t="s">
        <v>43</v>
      </c>
      <c r="D49" s="25" t="s">
        <v>32</v>
      </c>
      <c r="E49" s="26">
        <v>0</v>
      </c>
      <c r="F49" s="25">
        <v>483</v>
      </c>
      <c r="G49" s="27">
        <v>7</v>
      </c>
      <c r="I49" s="23">
        <v>9</v>
      </c>
      <c r="J49" s="24" t="s">
        <v>152</v>
      </c>
      <c r="K49" s="24" t="s">
        <v>52</v>
      </c>
      <c r="L49" s="25">
        <v>159</v>
      </c>
      <c r="M49" s="26">
        <v>3</v>
      </c>
      <c r="N49" s="25">
        <v>1316</v>
      </c>
      <c r="O49" s="27">
        <v>22</v>
      </c>
    </row>
    <row r="50" ht="15.75" customHeight="1"/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">
      <c r="A53" s="11">
        <v>1</v>
      </c>
      <c r="B53" s="12" t="s">
        <v>155</v>
      </c>
      <c r="C53" s="12" t="s">
        <v>38</v>
      </c>
      <c r="D53" s="13">
        <v>176</v>
      </c>
      <c r="E53" s="13">
        <v>9</v>
      </c>
      <c r="F53" s="30">
        <v>1381</v>
      </c>
      <c r="G53" s="31">
        <v>61</v>
      </c>
      <c r="I53" s="11">
        <v>9</v>
      </c>
      <c r="J53" s="12" t="s">
        <v>156</v>
      </c>
      <c r="K53" s="12" t="s">
        <v>59</v>
      </c>
      <c r="L53" s="13">
        <v>183</v>
      </c>
      <c r="M53" s="13">
        <v>9</v>
      </c>
      <c r="N53" s="13">
        <v>1402</v>
      </c>
      <c r="O53" s="14">
        <v>64</v>
      </c>
    </row>
    <row r="54" spans="1:15" ht="15">
      <c r="A54" s="15">
        <v>3</v>
      </c>
      <c r="B54" s="16" t="s">
        <v>157</v>
      </c>
      <c r="C54" s="16" t="s">
        <v>158</v>
      </c>
      <c r="D54" s="17">
        <v>171</v>
      </c>
      <c r="E54" s="18">
        <v>8</v>
      </c>
      <c r="F54" s="17">
        <v>1384</v>
      </c>
      <c r="G54" s="19">
        <v>60</v>
      </c>
      <c r="I54" s="15">
        <v>4</v>
      </c>
      <c r="J54" s="16" t="s">
        <v>159</v>
      </c>
      <c r="K54" s="16" t="s">
        <v>119</v>
      </c>
      <c r="L54" s="17">
        <v>169</v>
      </c>
      <c r="M54" s="18">
        <v>8</v>
      </c>
      <c r="N54" s="17">
        <v>1373</v>
      </c>
      <c r="O54" s="19">
        <v>56</v>
      </c>
    </row>
    <row r="55" spans="1:15" ht="15">
      <c r="A55" s="15">
        <v>5</v>
      </c>
      <c r="B55" s="16" t="s">
        <v>160</v>
      </c>
      <c r="C55" s="16" t="s">
        <v>68</v>
      </c>
      <c r="D55" s="17">
        <v>167</v>
      </c>
      <c r="E55" s="18">
        <v>7</v>
      </c>
      <c r="F55" s="17">
        <v>1361</v>
      </c>
      <c r="G55" s="19">
        <v>49</v>
      </c>
      <c r="I55" s="15">
        <v>8</v>
      </c>
      <c r="J55" s="16" t="s">
        <v>161</v>
      </c>
      <c r="K55" s="16" t="s">
        <v>56</v>
      </c>
      <c r="L55" s="17">
        <v>167</v>
      </c>
      <c r="M55" s="18">
        <v>6</v>
      </c>
      <c r="N55" s="17">
        <v>1356</v>
      </c>
      <c r="O55" s="19">
        <v>51</v>
      </c>
    </row>
    <row r="56" spans="1:15" ht="15">
      <c r="A56" s="15">
        <v>7</v>
      </c>
      <c r="B56" s="16" t="s">
        <v>162</v>
      </c>
      <c r="C56" s="16" t="s">
        <v>109</v>
      </c>
      <c r="D56" s="17">
        <v>158</v>
      </c>
      <c r="E56" s="18">
        <v>3</v>
      </c>
      <c r="F56" s="17">
        <v>1322</v>
      </c>
      <c r="G56" s="19">
        <v>38</v>
      </c>
      <c r="I56" s="15">
        <v>2</v>
      </c>
      <c r="J56" s="16" t="s">
        <v>163</v>
      </c>
      <c r="K56" s="16" t="s">
        <v>90</v>
      </c>
      <c r="L56" s="17">
        <v>152</v>
      </c>
      <c r="M56" s="18">
        <v>2</v>
      </c>
      <c r="N56" s="17">
        <v>1346</v>
      </c>
      <c r="O56" s="19">
        <v>49</v>
      </c>
    </row>
    <row r="57" spans="1:15" ht="15">
      <c r="A57" s="15">
        <v>8</v>
      </c>
      <c r="B57" s="16" t="s">
        <v>164</v>
      </c>
      <c r="C57" s="16" t="s">
        <v>165</v>
      </c>
      <c r="D57" s="17">
        <v>166</v>
      </c>
      <c r="E57" s="18">
        <v>5</v>
      </c>
      <c r="F57" s="17">
        <v>1325</v>
      </c>
      <c r="G57" s="19">
        <v>37</v>
      </c>
      <c r="I57" s="15">
        <v>5</v>
      </c>
      <c r="J57" s="16" t="s">
        <v>166</v>
      </c>
      <c r="K57" s="16" t="s">
        <v>97</v>
      </c>
      <c r="L57" s="17">
        <v>166</v>
      </c>
      <c r="M57" s="18">
        <v>4</v>
      </c>
      <c r="N57" s="17">
        <v>1320</v>
      </c>
      <c r="O57" s="19">
        <v>38</v>
      </c>
    </row>
    <row r="58" spans="1:15" ht="15">
      <c r="A58" s="15">
        <v>6</v>
      </c>
      <c r="B58" s="16" t="s">
        <v>167</v>
      </c>
      <c r="C58" s="16" t="s">
        <v>168</v>
      </c>
      <c r="D58" s="17">
        <v>152</v>
      </c>
      <c r="E58" s="18">
        <v>2</v>
      </c>
      <c r="F58" s="17">
        <v>1301</v>
      </c>
      <c r="G58" s="19">
        <v>35</v>
      </c>
      <c r="I58" s="15">
        <v>1</v>
      </c>
      <c r="J58" s="16" t="s">
        <v>169</v>
      </c>
      <c r="K58" s="16" t="s">
        <v>90</v>
      </c>
      <c r="L58" s="17">
        <v>165</v>
      </c>
      <c r="M58" s="18">
        <v>3</v>
      </c>
      <c r="N58" s="20">
        <v>1331</v>
      </c>
      <c r="O58" s="21">
        <v>34</v>
      </c>
    </row>
    <row r="59" spans="1:15" ht="15">
      <c r="A59" s="15">
        <v>9</v>
      </c>
      <c r="B59" s="16" t="s">
        <v>170</v>
      </c>
      <c r="C59" s="16" t="s">
        <v>131</v>
      </c>
      <c r="D59" s="17">
        <v>163</v>
      </c>
      <c r="E59" s="18">
        <v>4</v>
      </c>
      <c r="F59" s="17">
        <v>1306</v>
      </c>
      <c r="G59" s="19">
        <v>33</v>
      </c>
      <c r="I59" s="15">
        <v>7</v>
      </c>
      <c r="J59" s="16" t="s">
        <v>171</v>
      </c>
      <c r="K59" s="16" t="s">
        <v>38</v>
      </c>
      <c r="L59" s="17">
        <v>169</v>
      </c>
      <c r="M59" s="18">
        <v>8</v>
      </c>
      <c r="N59" s="17">
        <v>1283</v>
      </c>
      <c r="O59" s="19">
        <v>31</v>
      </c>
    </row>
    <row r="60" spans="1:15" ht="15">
      <c r="A60" s="15">
        <v>2</v>
      </c>
      <c r="B60" s="16" t="s">
        <v>172</v>
      </c>
      <c r="C60" s="16" t="s">
        <v>64</v>
      </c>
      <c r="D60" s="17">
        <v>167</v>
      </c>
      <c r="E60" s="18">
        <v>7</v>
      </c>
      <c r="F60" s="17">
        <v>1268</v>
      </c>
      <c r="G60" s="19">
        <v>27</v>
      </c>
      <c r="I60" s="15">
        <v>6</v>
      </c>
      <c r="J60" s="16" t="s">
        <v>173</v>
      </c>
      <c r="K60" s="16" t="s">
        <v>138</v>
      </c>
      <c r="L60" s="17">
        <v>167</v>
      </c>
      <c r="M60" s="18">
        <v>6</v>
      </c>
      <c r="N60" s="17">
        <v>1284</v>
      </c>
      <c r="O60" s="19">
        <v>30</v>
      </c>
    </row>
    <row r="61" spans="1:15" ht="15">
      <c r="A61" s="23">
        <v>4</v>
      </c>
      <c r="B61" s="24" t="s">
        <v>174</v>
      </c>
      <c r="C61" s="24" t="s">
        <v>145</v>
      </c>
      <c r="D61" s="25" t="s">
        <v>32</v>
      </c>
      <c r="E61" s="26">
        <v>0</v>
      </c>
      <c r="F61" s="25">
        <v>507</v>
      </c>
      <c r="G61" s="27">
        <v>19</v>
      </c>
      <c r="I61" s="23">
        <v>3</v>
      </c>
      <c r="J61" s="24" t="s">
        <v>175</v>
      </c>
      <c r="K61" s="24" t="s">
        <v>68</v>
      </c>
      <c r="L61" s="25">
        <v>142</v>
      </c>
      <c r="M61" s="26">
        <v>1</v>
      </c>
      <c r="N61" s="25">
        <v>1214</v>
      </c>
      <c r="O61" s="27">
        <v>18</v>
      </c>
    </row>
    <row r="63" ht="15">
      <c r="B63" s="4" t="s">
        <v>176</v>
      </c>
    </row>
    <row r="64" ht="15">
      <c r="B64" s="22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300" verticalDpi="3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6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972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6</v>
      </c>
      <c r="B5" s="12" t="s">
        <v>979</v>
      </c>
      <c r="C5" s="12" t="s">
        <v>93</v>
      </c>
      <c r="D5" s="13">
        <v>100</v>
      </c>
      <c r="E5" s="13">
        <v>100</v>
      </c>
      <c r="F5" s="13">
        <f>SUM(D5:E5)</f>
        <v>200</v>
      </c>
      <c r="G5" s="13">
        <v>9</v>
      </c>
      <c r="H5" s="13">
        <v>1600</v>
      </c>
      <c r="I5" s="14">
        <v>72</v>
      </c>
      <c r="K5" s="11">
        <v>8</v>
      </c>
      <c r="L5" s="12" t="s">
        <v>164</v>
      </c>
      <c r="M5" s="12" t="s">
        <v>165</v>
      </c>
      <c r="N5" s="13">
        <v>100</v>
      </c>
      <c r="O5" s="13">
        <v>100</v>
      </c>
      <c r="P5" s="13">
        <f>SUM(N5:O5)</f>
        <v>200</v>
      </c>
      <c r="Q5" s="13">
        <v>9</v>
      </c>
      <c r="R5" s="13">
        <v>1597</v>
      </c>
      <c r="S5" s="14">
        <v>67</v>
      </c>
    </row>
    <row r="6" spans="1:19" ht="15.75" customHeight="1">
      <c r="A6" s="15">
        <v>8</v>
      </c>
      <c r="B6" s="16" t="s">
        <v>982</v>
      </c>
      <c r="C6" s="16" t="s">
        <v>93</v>
      </c>
      <c r="D6" s="17">
        <v>100</v>
      </c>
      <c r="E6" s="17">
        <v>100</v>
      </c>
      <c r="F6" s="17">
        <f>SUM(D6:E6)</f>
        <v>200</v>
      </c>
      <c r="G6" s="18">
        <v>9</v>
      </c>
      <c r="H6" s="17">
        <v>1600</v>
      </c>
      <c r="I6" s="19">
        <v>72</v>
      </c>
      <c r="K6" s="15">
        <v>7</v>
      </c>
      <c r="L6" s="16" t="s">
        <v>981</v>
      </c>
      <c r="M6" s="16" t="s">
        <v>64</v>
      </c>
      <c r="N6" s="17">
        <v>99</v>
      </c>
      <c r="O6" s="17">
        <v>99</v>
      </c>
      <c r="P6" s="17">
        <f>SUM(N6:O6)</f>
        <v>198</v>
      </c>
      <c r="Q6" s="18">
        <v>3</v>
      </c>
      <c r="R6" s="17">
        <v>1594</v>
      </c>
      <c r="S6" s="19">
        <v>60</v>
      </c>
    </row>
    <row r="7" spans="1:19" ht="15.75" customHeight="1">
      <c r="A7" s="15">
        <v>1</v>
      </c>
      <c r="B7" s="16" t="s">
        <v>973</v>
      </c>
      <c r="C7" s="16" t="s">
        <v>93</v>
      </c>
      <c r="D7" s="17">
        <v>100</v>
      </c>
      <c r="E7" s="17">
        <v>100</v>
      </c>
      <c r="F7" s="17">
        <f>SUM(D7:E7)</f>
        <v>200</v>
      </c>
      <c r="G7" s="18">
        <v>9</v>
      </c>
      <c r="H7" s="20">
        <v>1598</v>
      </c>
      <c r="I7" s="21">
        <v>62</v>
      </c>
      <c r="K7" s="15">
        <v>4</v>
      </c>
      <c r="L7" s="16" t="s">
        <v>977</v>
      </c>
      <c r="M7" s="16" t="s">
        <v>93</v>
      </c>
      <c r="N7" s="17">
        <v>100</v>
      </c>
      <c r="O7" s="17">
        <v>100</v>
      </c>
      <c r="P7" s="17">
        <f>SUM(N7:O7)</f>
        <v>200</v>
      </c>
      <c r="Q7" s="18">
        <v>9</v>
      </c>
      <c r="R7" s="17">
        <v>1591</v>
      </c>
      <c r="S7" s="19">
        <v>54</v>
      </c>
    </row>
    <row r="8" spans="1:19" ht="15.75" customHeight="1">
      <c r="A8" s="15">
        <v>2</v>
      </c>
      <c r="B8" s="16" t="s">
        <v>92</v>
      </c>
      <c r="C8" s="16" t="s">
        <v>93</v>
      </c>
      <c r="D8" s="17">
        <v>100</v>
      </c>
      <c r="E8" s="17">
        <v>100</v>
      </c>
      <c r="F8" s="17">
        <f>SUM(D8:E8)</f>
        <v>200</v>
      </c>
      <c r="G8" s="18">
        <v>9</v>
      </c>
      <c r="H8" s="20">
        <v>1595</v>
      </c>
      <c r="I8" s="21">
        <v>56</v>
      </c>
      <c r="K8" s="15">
        <v>6</v>
      </c>
      <c r="L8" s="16" t="s">
        <v>546</v>
      </c>
      <c r="M8" s="16" t="s">
        <v>402</v>
      </c>
      <c r="N8" s="17">
        <v>100</v>
      </c>
      <c r="O8" s="17">
        <v>100</v>
      </c>
      <c r="P8" s="17">
        <f>SUM(N8:O8)</f>
        <v>200</v>
      </c>
      <c r="Q8" s="18">
        <v>9</v>
      </c>
      <c r="R8" s="17">
        <v>1588</v>
      </c>
      <c r="S8" s="19">
        <v>52</v>
      </c>
    </row>
    <row r="9" spans="1:19" ht="15.75" customHeight="1">
      <c r="A9" s="15">
        <v>4</v>
      </c>
      <c r="B9" s="16" t="s">
        <v>555</v>
      </c>
      <c r="C9" s="16" t="s">
        <v>43</v>
      </c>
      <c r="D9" s="17">
        <v>100</v>
      </c>
      <c r="E9" s="17">
        <v>99</v>
      </c>
      <c r="F9" s="17">
        <f>SUM(D9:E9)</f>
        <v>199</v>
      </c>
      <c r="G9" s="18">
        <v>3</v>
      </c>
      <c r="H9" s="17">
        <v>1594</v>
      </c>
      <c r="I9" s="19">
        <v>48</v>
      </c>
      <c r="K9" s="15">
        <v>1</v>
      </c>
      <c r="L9" s="16" t="s">
        <v>974</v>
      </c>
      <c r="M9" s="16" t="s">
        <v>100</v>
      </c>
      <c r="N9" s="17">
        <v>100</v>
      </c>
      <c r="O9" s="17">
        <v>99</v>
      </c>
      <c r="P9" s="17">
        <f>SUM(N9:O9)</f>
        <v>199</v>
      </c>
      <c r="Q9" s="18">
        <v>4</v>
      </c>
      <c r="R9" s="20">
        <v>1592</v>
      </c>
      <c r="S9" s="21">
        <v>50</v>
      </c>
    </row>
    <row r="10" spans="1:19" ht="15.75" customHeight="1">
      <c r="A10" s="15">
        <v>7</v>
      </c>
      <c r="B10" s="16" t="s">
        <v>980</v>
      </c>
      <c r="C10" s="16" t="s">
        <v>21</v>
      </c>
      <c r="D10" s="17">
        <v>100</v>
      </c>
      <c r="E10" s="17">
        <v>100</v>
      </c>
      <c r="F10" s="17">
        <f>SUM(D10:E10)</f>
        <v>200</v>
      </c>
      <c r="G10" s="18">
        <v>9</v>
      </c>
      <c r="H10" s="17">
        <v>1590</v>
      </c>
      <c r="I10" s="19">
        <v>46</v>
      </c>
      <c r="K10" s="15">
        <v>2</v>
      </c>
      <c r="L10" s="16" t="s">
        <v>81</v>
      </c>
      <c r="M10" s="16" t="s">
        <v>82</v>
      </c>
      <c r="N10" s="17">
        <v>100</v>
      </c>
      <c r="O10" s="17">
        <v>100</v>
      </c>
      <c r="P10" s="17">
        <f>SUM(N10:O10)</f>
        <v>200</v>
      </c>
      <c r="Q10" s="18">
        <v>9</v>
      </c>
      <c r="R10" s="17">
        <v>1582</v>
      </c>
      <c r="S10" s="19">
        <v>43</v>
      </c>
    </row>
    <row r="11" spans="1:19" ht="15.75" customHeight="1">
      <c r="A11" s="15">
        <v>9</v>
      </c>
      <c r="B11" s="16" t="s">
        <v>844</v>
      </c>
      <c r="C11" s="16" t="s">
        <v>93</v>
      </c>
      <c r="D11" s="17">
        <v>100</v>
      </c>
      <c r="E11" s="17">
        <v>99</v>
      </c>
      <c r="F11" s="17">
        <f>SUM(D11:E11)</f>
        <v>199</v>
      </c>
      <c r="G11" s="18">
        <v>3</v>
      </c>
      <c r="H11" s="17">
        <v>1595</v>
      </c>
      <c r="I11" s="19">
        <v>44</v>
      </c>
      <c r="K11" s="15">
        <v>3</v>
      </c>
      <c r="L11" s="16" t="s">
        <v>976</v>
      </c>
      <c r="M11" s="16" t="s">
        <v>471</v>
      </c>
      <c r="N11" s="17">
        <v>100</v>
      </c>
      <c r="O11" s="17">
        <v>100</v>
      </c>
      <c r="P11" s="17">
        <f>SUM(N11:O11)</f>
        <v>200</v>
      </c>
      <c r="Q11" s="18">
        <v>9</v>
      </c>
      <c r="R11" s="17">
        <v>1582</v>
      </c>
      <c r="S11" s="19">
        <v>42</v>
      </c>
    </row>
    <row r="12" spans="1:19" ht="15.75" customHeight="1">
      <c r="A12" s="15">
        <v>3</v>
      </c>
      <c r="B12" s="16" t="s">
        <v>975</v>
      </c>
      <c r="C12" s="16" t="s">
        <v>21</v>
      </c>
      <c r="D12" s="17">
        <v>100</v>
      </c>
      <c r="E12" s="17">
        <v>100</v>
      </c>
      <c r="F12" s="17">
        <f>SUM(D12:E12)</f>
        <v>200</v>
      </c>
      <c r="G12" s="18">
        <v>9</v>
      </c>
      <c r="H12" s="17">
        <v>1590</v>
      </c>
      <c r="I12" s="19">
        <v>39</v>
      </c>
      <c r="K12" s="15">
        <v>9</v>
      </c>
      <c r="L12" s="16" t="s">
        <v>465</v>
      </c>
      <c r="M12" s="16" t="s">
        <v>19</v>
      </c>
      <c r="N12" s="17">
        <v>99</v>
      </c>
      <c r="O12" s="17">
        <v>99</v>
      </c>
      <c r="P12" s="17">
        <f>SUM(N12:O12)</f>
        <v>198</v>
      </c>
      <c r="Q12" s="18">
        <v>3</v>
      </c>
      <c r="R12" s="17">
        <v>1584</v>
      </c>
      <c r="S12" s="19">
        <v>36</v>
      </c>
    </row>
    <row r="13" spans="1:19" ht="15.75" customHeight="1">
      <c r="A13" s="23">
        <v>5</v>
      </c>
      <c r="B13" s="24" t="s">
        <v>978</v>
      </c>
      <c r="C13" s="24" t="s">
        <v>93</v>
      </c>
      <c r="D13" s="25">
        <v>100</v>
      </c>
      <c r="E13" s="25">
        <v>99</v>
      </c>
      <c r="F13" s="25">
        <f>SUM(D13:E13)</f>
        <v>199</v>
      </c>
      <c r="G13" s="26">
        <v>3</v>
      </c>
      <c r="H13" s="154">
        <v>998</v>
      </c>
      <c r="I13" s="330">
        <v>32</v>
      </c>
      <c r="K13" s="23">
        <v>5</v>
      </c>
      <c r="L13" s="24" t="s">
        <v>827</v>
      </c>
      <c r="M13" s="24" t="s">
        <v>145</v>
      </c>
      <c r="N13" s="25">
        <v>100</v>
      </c>
      <c r="O13" s="25">
        <v>97</v>
      </c>
      <c r="P13" s="25">
        <f>SUM(N13:O13)</f>
        <v>197</v>
      </c>
      <c r="Q13" s="26">
        <v>1</v>
      </c>
      <c r="R13" s="154">
        <v>1476</v>
      </c>
      <c r="S13" s="330">
        <v>19</v>
      </c>
    </row>
    <row r="14" ht="15.75" customHeight="1"/>
    <row r="15" spans="1:19" ht="15.75" customHeight="1">
      <c r="A15" s="1"/>
      <c r="B15" s="2" t="s">
        <v>35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9</v>
      </c>
      <c r="B17" s="12" t="s">
        <v>994</v>
      </c>
      <c r="C17" s="12" t="s">
        <v>64</v>
      </c>
      <c r="D17" s="13">
        <v>100</v>
      </c>
      <c r="E17" s="13">
        <v>100</v>
      </c>
      <c r="F17" s="13">
        <f>SUM(D17:E17)</f>
        <v>200</v>
      </c>
      <c r="G17" s="13">
        <v>9</v>
      </c>
      <c r="H17" s="13">
        <v>1600</v>
      </c>
      <c r="I17" s="14">
        <v>72</v>
      </c>
      <c r="K17" s="11">
        <v>3</v>
      </c>
      <c r="L17" s="12" t="s">
        <v>986</v>
      </c>
      <c r="M17" s="12" t="s">
        <v>93</v>
      </c>
      <c r="N17" s="13">
        <v>100</v>
      </c>
      <c r="O17" s="13">
        <v>100</v>
      </c>
      <c r="P17" s="13">
        <f>SUM(N17:O17)</f>
        <v>200</v>
      </c>
      <c r="Q17" s="13">
        <v>9</v>
      </c>
      <c r="R17" s="13">
        <v>1594</v>
      </c>
      <c r="S17" s="14">
        <v>62</v>
      </c>
    </row>
    <row r="18" spans="1:19" ht="15.75" customHeight="1">
      <c r="A18" s="15">
        <v>1</v>
      </c>
      <c r="B18" s="16" t="s">
        <v>210</v>
      </c>
      <c r="C18" s="16" t="s">
        <v>30</v>
      </c>
      <c r="D18" s="17">
        <v>100</v>
      </c>
      <c r="E18" s="17">
        <v>100</v>
      </c>
      <c r="F18" s="17">
        <f>SUM(D18:E18)</f>
        <v>200</v>
      </c>
      <c r="G18" s="18">
        <v>9</v>
      </c>
      <c r="H18" s="20">
        <v>1591</v>
      </c>
      <c r="I18" s="21">
        <v>56</v>
      </c>
      <c r="K18" s="15">
        <v>7</v>
      </c>
      <c r="L18" s="16" t="s">
        <v>499</v>
      </c>
      <c r="M18" s="16" t="s">
        <v>396</v>
      </c>
      <c r="N18" s="17">
        <v>99</v>
      </c>
      <c r="O18" s="17">
        <v>99</v>
      </c>
      <c r="P18" s="17">
        <f>SUM(N18:O18)</f>
        <v>198</v>
      </c>
      <c r="Q18" s="18">
        <v>6</v>
      </c>
      <c r="R18" s="17">
        <v>1591</v>
      </c>
      <c r="S18" s="19">
        <v>61</v>
      </c>
    </row>
    <row r="19" spans="1:19" ht="15.75" customHeight="1">
      <c r="A19" s="15">
        <v>7</v>
      </c>
      <c r="B19" s="16" t="s">
        <v>992</v>
      </c>
      <c r="C19" s="16" t="s">
        <v>93</v>
      </c>
      <c r="D19" s="17">
        <v>100</v>
      </c>
      <c r="E19" s="17">
        <v>99</v>
      </c>
      <c r="F19" s="17">
        <f>SUM(D19:E19)</f>
        <v>199</v>
      </c>
      <c r="G19" s="18">
        <v>5</v>
      </c>
      <c r="H19" s="17">
        <v>1593</v>
      </c>
      <c r="I19" s="19">
        <v>55</v>
      </c>
      <c r="K19" s="15">
        <v>4</v>
      </c>
      <c r="L19" s="16" t="s">
        <v>987</v>
      </c>
      <c r="M19" s="16" t="s">
        <v>112</v>
      </c>
      <c r="N19" s="110">
        <v>99</v>
      </c>
      <c r="O19" s="110">
        <v>98</v>
      </c>
      <c r="P19" s="17">
        <f>SUM(N19:O19)</f>
        <v>197</v>
      </c>
      <c r="Q19" s="18">
        <v>5</v>
      </c>
      <c r="R19" s="17">
        <v>1588</v>
      </c>
      <c r="S19" s="19">
        <v>57</v>
      </c>
    </row>
    <row r="20" spans="1:19" ht="15.75" customHeight="1">
      <c r="A20" s="15">
        <v>6</v>
      </c>
      <c r="B20" s="16" t="s">
        <v>991</v>
      </c>
      <c r="C20" s="16" t="s">
        <v>64</v>
      </c>
      <c r="D20" s="17">
        <v>100</v>
      </c>
      <c r="E20" s="17">
        <v>100</v>
      </c>
      <c r="F20" s="17">
        <f>SUM(D20:E20)</f>
        <v>200</v>
      </c>
      <c r="G20" s="18">
        <v>9</v>
      </c>
      <c r="H20" s="17">
        <v>1589</v>
      </c>
      <c r="I20" s="19">
        <v>53</v>
      </c>
      <c r="K20" s="15">
        <v>8</v>
      </c>
      <c r="L20" s="16" t="s">
        <v>993</v>
      </c>
      <c r="M20" s="16" t="s">
        <v>396</v>
      </c>
      <c r="N20" s="17">
        <v>100</v>
      </c>
      <c r="O20" s="17">
        <v>99</v>
      </c>
      <c r="P20" s="17">
        <f>SUM(N20:O20)</f>
        <v>199</v>
      </c>
      <c r="Q20" s="18">
        <v>8</v>
      </c>
      <c r="R20" s="17">
        <v>1584</v>
      </c>
      <c r="S20" s="19">
        <v>51</v>
      </c>
    </row>
    <row r="21" spans="1:19" ht="15.75" customHeight="1">
      <c r="A21" s="15">
        <v>5</v>
      </c>
      <c r="B21" s="16" t="s">
        <v>988</v>
      </c>
      <c r="C21" s="16" t="s">
        <v>989</v>
      </c>
      <c r="D21" s="17">
        <v>100</v>
      </c>
      <c r="E21" s="17">
        <v>100</v>
      </c>
      <c r="F21" s="17">
        <f>SUM(D21:E21)</f>
        <v>200</v>
      </c>
      <c r="G21" s="18">
        <v>9</v>
      </c>
      <c r="H21" s="17">
        <v>1590</v>
      </c>
      <c r="I21" s="19">
        <v>52</v>
      </c>
      <c r="K21" s="15">
        <v>2</v>
      </c>
      <c r="L21" s="16" t="s">
        <v>984</v>
      </c>
      <c r="M21" s="16" t="s">
        <v>589</v>
      </c>
      <c r="N21" s="17">
        <v>100</v>
      </c>
      <c r="O21" s="17">
        <v>99</v>
      </c>
      <c r="P21" s="17">
        <f>SUM(N21:O21)</f>
        <v>199</v>
      </c>
      <c r="Q21" s="18">
        <v>8</v>
      </c>
      <c r="R21" s="17">
        <v>1584</v>
      </c>
      <c r="S21" s="19">
        <v>48</v>
      </c>
    </row>
    <row r="22" spans="1:19" ht="15.75" customHeight="1">
      <c r="A22" s="15">
        <v>8</v>
      </c>
      <c r="B22" s="16" t="s">
        <v>150</v>
      </c>
      <c r="C22" s="16" t="s">
        <v>19</v>
      </c>
      <c r="D22" s="17">
        <v>100</v>
      </c>
      <c r="E22" s="17">
        <v>99</v>
      </c>
      <c r="F22" s="17">
        <f>SUM(D22:E22)</f>
        <v>199</v>
      </c>
      <c r="G22" s="18">
        <v>5</v>
      </c>
      <c r="H22" s="17">
        <v>1582</v>
      </c>
      <c r="I22" s="19">
        <v>38</v>
      </c>
      <c r="K22" s="15">
        <v>5</v>
      </c>
      <c r="L22" s="16" t="s">
        <v>990</v>
      </c>
      <c r="M22" s="16" t="s">
        <v>112</v>
      </c>
      <c r="N22" s="110">
        <v>99</v>
      </c>
      <c r="O22" s="110">
        <v>98</v>
      </c>
      <c r="P22" s="17">
        <f>SUM(N22:O22)</f>
        <v>197</v>
      </c>
      <c r="Q22" s="18">
        <v>5</v>
      </c>
      <c r="R22" s="17">
        <v>1583</v>
      </c>
      <c r="S22" s="19">
        <v>45</v>
      </c>
    </row>
    <row r="23" spans="1:19" ht="15.75" customHeight="1">
      <c r="A23" s="15">
        <v>3</v>
      </c>
      <c r="B23" s="16" t="s">
        <v>985</v>
      </c>
      <c r="C23" s="16" t="s">
        <v>390</v>
      </c>
      <c r="D23" s="17">
        <v>99</v>
      </c>
      <c r="E23" s="17">
        <v>98</v>
      </c>
      <c r="F23" s="17">
        <f>SUM(D23:E23)</f>
        <v>197</v>
      </c>
      <c r="G23" s="18">
        <v>3</v>
      </c>
      <c r="H23" s="17">
        <v>1580</v>
      </c>
      <c r="I23" s="19">
        <v>33</v>
      </c>
      <c r="K23" s="15">
        <v>6</v>
      </c>
      <c r="L23" s="16" t="s">
        <v>634</v>
      </c>
      <c r="M23" s="16" t="s">
        <v>19</v>
      </c>
      <c r="N23" s="17" t="s">
        <v>32</v>
      </c>
      <c r="O23" s="17" t="s">
        <v>32</v>
      </c>
      <c r="P23" s="17">
        <f>SUM(N23:O23)</f>
        <v>0</v>
      </c>
      <c r="Q23" s="18">
        <v>0</v>
      </c>
      <c r="R23" s="17">
        <v>988</v>
      </c>
      <c r="S23" s="19">
        <v>29</v>
      </c>
    </row>
    <row r="24" spans="1:19" ht="15.75" customHeight="1">
      <c r="A24" s="15">
        <v>4</v>
      </c>
      <c r="B24" s="16" t="s">
        <v>713</v>
      </c>
      <c r="C24" s="16" t="s">
        <v>281</v>
      </c>
      <c r="D24" s="17">
        <v>100</v>
      </c>
      <c r="E24" s="17">
        <v>96</v>
      </c>
      <c r="F24" s="17">
        <f>SUM(D24:E24)</f>
        <v>196</v>
      </c>
      <c r="G24" s="18">
        <v>2</v>
      </c>
      <c r="H24" s="17">
        <v>1576</v>
      </c>
      <c r="I24" s="19">
        <v>33</v>
      </c>
      <c r="K24" s="15">
        <v>1</v>
      </c>
      <c r="L24" s="16" t="s">
        <v>496</v>
      </c>
      <c r="M24" s="16" t="s">
        <v>396</v>
      </c>
      <c r="N24" s="17">
        <v>99</v>
      </c>
      <c r="O24" s="17">
        <v>96</v>
      </c>
      <c r="P24" s="17">
        <f>SUM(N24:O24)</f>
        <v>195</v>
      </c>
      <c r="Q24" s="18">
        <v>2</v>
      </c>
      <c r="R24" s="20">
        <v>1555</v>
      </c>
      <c r="S24" s="21">
        <v>20</v>
      </c>
    </row>
    <row r="25" spans="1:19" ht="15.75" customHeight="1">
      <c r="A25" s="23">
        <v>2</v>
      </c>
      <c r="B25" s="24" t="s">
        <v>983</v>
      </c>
      <c r="C25" s="24" t="s">
        <v>112</v>
      </c>
      <c r="D25" s="332">
        <v>98</v>
      </c>
      <c r="E25" s="332">
        <v>98</v>
      </c>
      <c r="F25" s="25">
        <f>SUM(D25:E25)</f>
        <v>196</v>
      </c>
      <c r="G25" s="26">
        <v>2</v>
      </c>
      <c r="H25" s="25">
        <v>1579</v>
      </c>
      <c r="I25" s="27">
        <v>31</v>
      </c>
      <c r="K25" s="23">
        <v>9</v>
      </c>
      <c r="L25" s="24" t="s">
        <v>434</v>
      </c>
      <c r="M25" s="24" t="s">
        <v>82</v>
      </c>
      <c r="N25" s="25">
        <v>99</v>
      </c>
      <c r="O25" s="25">
        <v>97</v>
      </c>
      <c r="P25" s="25">
        <f>SUM(N25:O25)</f>
        <v>196</v>
      </c>
      <c r="Q25" s="26">
        <v>3</v>
      </c>
      <c r="R25" s="25">
        <v>1554</v>
      </c>
      <c r="S25" s="27">
        <v>19</v>
      </c>
    </row>
    <row r="26" ht="15.75" customHeight="1"/>
    <row r="27" spans="1:19" ht="15.75" customHeight="1">
      <c r="A27" s="1"/>
      <c r="B27" s="2" t="s">
        <v>104</v>
      </c>
      <c r="C27" s="2"/>
      <c r="D27" s="2"/>
      <c r="E27" s="2"/>
      <c r="F27" s="2"/>
      <c r="G27" s="2"/>
      <c r="H27" s="2"/>
      <c r="I27" s="2"/>
      <c r="K27" s="1"/>
      <c r="L27" s="2" t="s">
        <v>105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4</v>
      </c>
      <c r="B29" s="12" t="s">
        <v>447</v>
      </c>
      <c r="C29" s="12" t="s">
        <v>448</v>
      </c>
      <c r="D29" s="13">
        <v>100</v>
      </c>
      <c r="E29" s="13">
        <v>99</v>
      </c>
      <c r="F29" s="13">
        <f>SUM(D29:E29)</f>
        <v>199</v>
      </c>
      <c r="G29" s="13">
        <v>9</v>
      </c>
      <c r="H29" s="13">
        <v>1584</v>
      </c>
      <c r="I29" s="14">
        <v>58</v>
      </c>
      <c r="K29" s="11">
        <v>3</v>
      </c>
      <c r="L29" s="12" t="s">
        <v>998</v>
      </c>
      <c r="M29" s="12" t="s">
        <v>64</v>
      </c>
      <c r="N29" s="13">
        <v>100</v>
      </c>
      <c r="O29" s="13">
        <v>99</v>
      </c>
      <c r="P29" s="13">
        <f>SUM(N29:O29)</f>
        <v>199</v>
      </c>
      <c r="Q29" s="13">
        <v>7</v>
      </c>
      <c r="R29" s="13">
        <v>1588</v>
      </c>
      <c r="S29" s="14">
        <v>68</v>
      </c>
    </row>
    <row r="30" spans="1:19" ht="15.75" customHeight="1">
      <c r="A30" s="15">
        <v>5</v>
      </c>
      <c r="B30" s="16" t="s">
        <v>999</v>
      </c>
      <c r="C30" s="16" t="s">
        <v>1000</v>
      </c>
      <c r="D30" s="17">
        <v>99</v>
      </c>
      <c r="E30" s="17">
        <v>99</v>
      </c>
      <c r="F30" s="17">
        <f>SUM(D30:E30)</f>
        <v>198</v>
      </c>
      <c r="G30" s="18">
        <v>7</v>
      </c>
      <c r="H30" s="17">
        <v>1581</v>
      </c>
      <c r="I30" s="19">
        <v>53</v>
      </c>
      <c r="K30" s="15">
        <v>2</v>
      </c>
      <c r="L30" s="16" t="s">
        <v>997</v>
      </c>
      <c r="M30" s="16" t="s">
        <v>21</v>
      </c>
      <c r="N30" s="17">
        <v>100</v>
      </c>
      <c r="O30" s="17">
        <v>100</v>
      </c>
      <c r="P30" s="17">
        <f>SUM(N30:O30)</f>
        <v>200</v>
      </c>
      <c r="Q30" s="18">
        <v>9</v>
      </c>
      <c r="R30" s="17">
        <v>1588</v>
      </c>
      <c r="S30" s="19">
        <v>66</v>
      </c>
    </row>
    <row r="31" spans="1:19" ht="15.75" customHeight="1">
      <c r="A31" s="15">
        <v>3</v>
      </c>
      <c r="B31" s="16" t="s">
        <v>175</v>
      </c>
      <c r="C31" s="16" t="s">
        <v>135</v>
      </c>
      <c r="D31" s="17">
        <v>100</v>
      </c>
      <c r="E31" s="17">
        <v>98</v>
      </c>
      <c r="F31" s="17">
        <f>SUM(D31:E31)</f>
        <v>198</v>
      </c>
      <c r="G31" s="18">
        <v>7</v>
      </c>
      <c r="H31" s="17">
        <v>1578</v>
      </c>
      <c r="I31" s="19">
        <v>51</v>
      </c>
      <c r="K31" s="15">
        <v>4</v>
      </c>
      <c r="L31" s="16" t="s">
        <v>484</v>
      </c>
      <c r="M31" s="16" t="s">
        <v>471</v>
      </c>
      <c r="N31" s="17">
        <v>100</v>
      </c>
      <c r="O31" s="17">
        <v>100</v>
      </c>
      <c r="P31" s="17">
        <f>SUM(N31:O31)</f>
        <v>200</v>
      </c>
      <c r="Q31" s="18">
        <v>9</v>
      </c>
      <c r="R31" s="17">
        <v>1386</v>
      </c>
      <c r="S31" s="19">
        <v>45</v>
      </c>
    </row>
    <row r="32" spans="1:19" ht="15.75" customHeight="1">
      <c r="A32" s="15">
        <v>2</v>
      </c>
      <c r="B32" s="16" t="s">
        <v>445</v>
      </c>
      <c r="C32" s="16" t="s">
        <v>82</v>
      </c>
      <c r="D32" s="17">
        <v>100</v>
      </c>
      <c r="E32" s="17">
        <v>99</v>
      </c>
      <c r="F32" s="17">
        <f>SUM(D32:E32)</f>
        <v>199</v>
      </c>
      <c r="G32" s="18">
        <v>9</v>
      </c>
      <c r="H32" s="17">
        <v>1579</v>
      </c>
      <c r="I32" s="19">
        <v>50</v>
      </c>
      <c r="K32" s="15">
        <v>6</v>
      </c>
      <c r="L32" s="16" t="s">
        <v>1002</v>
      </c>
      <c r="M32" s="16" t="s">
        <v>19</v>
      </c>
      <c r="N32" s="17">
        <v>98</v>
      </c>
      <c r="O32" s="17">
        <v>97</v>
      </c>
      <c r="P32" s="17">
        <f>SUM(N32:O32)</f>
        <v>195</v>
      </c>
      <c r="Q32" s="18">
        <v>3</v>
      </c>
      <c r="R32" s="17">
        <v>1568</v>
      </c>
      <c r="S32" s="19">
        <v>40</v>
      </c>
    </row>
    <row r="33" spans="1:19" ht="15.75" customHeight="1">
      <c r="A33" s="15">
        <v>1</v>
      </c>
      <c r="B33" s="16" t="s">
        <v>995</v>
      </c>
      <c r="C33" s="16" t="s">
        <v>64</v>
      </c>
      <c r="D33" s="17">
        <v>99</v>
      </c>
      <c r="E33" s="17">
        <v>97</v>
      </c>
      <c r="F33" s="17">
        <f>SUM(D33:E33)</f>
        <v>196</v>
      </c>
      <c r="G33" s="18">
        <v>5</v>
      </c>
      <c r="H33" s="20">
        <v>1571</v>
      </c>
      <c r="I33" s="21">
        <v>45</v>
      </c>
      <c r="K33" s="15">
        <v>8</v>
      </c>
      <c r="L33" s="16" t="s">
        <v>1005</v>
      </c>
      <c r="M33" s="16" t="s">
        <v>396</v>
      </c>
      <c r="N33" s="17">
        <v>100</v>
      </c>
      <c r="O33" s="17">
        <v>98</v>
      </c>
      <c r="P33" s="17">
        <f>SUM(N33:O33)</f>
        <v>198</v>
      </c>
      <c r="Q33" s="18">
        <v>6</v>
      </c>
      <c r="R33" s="17">
        <v>1567</v>
      </c>
      <c r="S33" s="19">
        <v>40</v>
      </c>
    </row>
    <row r="34" spans="1:19" ht="15.75" customHeight="1">
      <c r="A34" s="15">
        <v>8</v>
      </c>
      <c r="B34" s="16" t="s">
        <v>1004</v>
      </c>
      <c r="C34" s="16" t="s">
        <v>396</v>
      </c>
      <c r="D34" s="17">
        <v>98</v>
      </c>
      <c r="E34" s="17">
        <v>94</v>
      </c>
      <c r="F34" s="17">
        <f>SUM(D34:E34)</f>
        <v>192</v>
      </c>
      <c r="G34" s="18">
        <v>4</v>
      </c>
      <c r="H34" s="17">
        <v>1570</v>
      </c>
      <c r="I34" s="19">
        <v>45</v>
      </c>
      <c r="K34" s="15">
        <v>7</v>
      </c>
      <c r="L34" s="16" t="s">
        <v>571</v>
      </c>
      <c r="M34" s="16" t="s">
        <v>548</v>
      </c>
      <c r="N34" s="17">
        <v>98</v>
      </c>
      <c r="O34" s="17">
        <v>97</v>
      </c>
      <c r="P34" s="17">
        <f>SUM(N34:O34)</f>
        <v>195</v>
      </c>
      <c r="Q34" s="18">
        <v>3</v>
      </c>
      <c r="R34" s="17">
        <v>1564</v>
      </c>
      <c r="S34" s="19">
        <v>38</v>
      </c>
    </row>
    <row r="35" spans="1:19" ht="15.75" customHeight="1">
      <c r="A35" s="15">
        <v>9</v>
      </c>
      <c r="B35" s="16" t="s">
        <v>1006</v>
      </c>
      <c r="C35" s="16" t="s">
        <v>90</v>
      </c>
      <c r="D35" s="17">
        <v>98</v>
      </c>
      <c r="E35" s="17">
        <v>94</v>
      </c>
      <c r="F35" s="17">
        <f>SUM(D35:E35)</f>
        <v>192</v>
      </c>
      <c r="G35" s="18">
        <v>4</v>
      </c>
      <c r="H35" s="17">
        <v>1556</v>
      </c>
      <c r="I35" s="19">
        <v>37</v>
      </c>
      <c r="K35" s="15">
        <v>1</v>
      </c>
      <c r="L35" s="16" t="s">
        <v>996</v>
      </c>
      <c r="M35" s="16" t="s">
        <v>213</v>
      </c>
      <c r="N35" s="17">
        <v>98</v>
      </c>
      <c r="O35" s="17">
        <v>97</v>
      </c>
      <c r="P35" s="17">
        <f>SUM(N35:O35)</f>
        <v>195</v>
      </c>
      <c r="Q35" s="18">
        <v>3</v>
      </c>
      <c r="R35" s="20">
        <v>1372</v>
      </c>
      <c r="S35" s="21">
        <v>36</v>
      </c>
    </row>
    <row r="36" spans="1:19" ht="15.75" customHeight="1">
      <c r="A36" s="15">
        <v>6</v>
      </c>
      <c r="B36" s="16" t="s">
        <v>550</v>
      </c>
      <c r="C36" s="16" t="s">
        <v>82</v>
      </c>
      <c r="D36" s="17" t="s">
        <v>102</v>
      </c>
      <c r="E36" s="17"/>
      <c r="F36" s="17">
        <f>SUM(D36:E36)</f>
        <v>0</v>
      </c>
      <c r="G36" s="18">
        <v>0</v>
      </c>
      <c r="H36" s="17">
        <v>597</v>
      </c>
      <c r="I36" s="19">
        <v>24</v>
      </c>
      <c r="K36" s="15">
        <v>5</v>
      </c>
      <c r="L36" s="16" t="s">
        <v>1001</v>
      </c>
      <c r="M36" s="16" t="s">
        <v>72</v>
      </c>
      <c r="N36" s="17">
        <v>99</v>
      </c>
      <c r="O36" s="17">
        <v>99</v>
      </c>
      <c r="P36" s="17">
        <f>SUM(N36:O36)</f>
        <v>198</v>
      </c>
      <c r="Q36" s="18">
        <v>6</v>
      </c>
      <c r="R36" s="17">
        <v>1561</v>
      </c>
      <c r="S36" s="19">
        <v>32</v>
      </c>
    </row>
    <row r="37" spans="1:19" ht="15.75" customHeight="1">
      <c r="A37" s="23">
        <v>7</v>
      </c>
      <c r="B37" s="24" t="s">
        <v>1003</v>
      </c>
      <c r="C37" s="24" t="s">
        <v>471</v>
      </c>
      <c r="D37" s="25" t="s">
        <v>32</v>
      </c>
      <c r="E37" s="25" t="s">
        <v>32</v>
      </c>
      <c r="F37" s="25">
        <f>SUM(D37:E37)</f>
        <v>0</v>
      </c>
      <c r="G37" s="26">
        <v>0</v>
      </c>
      <c r="H37" s="25">
        <v>777</v>
      </c>
      <c r="I37" s="27">
        <v>12</v>
      </c>
      <c r="K37" s="23">
        <v>9</v>
      </c>
      <c r="L37" s="24" t="s">
        <v>156</v>
      </c>
      <c r="M37" s="24" t="s">
        <v>59</v>
      </c>
      <c r="N37" s="25">
        <v>100</v>
      </c>
      <c r="O37" s="25">
        <v>96</v>
      </c>
      <c r="P37" s="25">
        <f>SUM(N37:O37)</f>
        <v>196</v>
      </c>
      <c r="Q37" s="26">
        <v>4</v>
      </c>
      <c r="R37" s="25">
        <v>1359</v>
      </c>
      <c r="S37" s="27">
        <v>28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1012</v>
      </c>
      <c r="C41" s="12" t="s">
        <v>21</v>
      </c>
      <c r="D41" s="13">
        <v>100</v>
      </c>
      <c r="E41" s="13">
        <v>98</v>
      </c>
      <c r="F41" s="13">
        <f>SUM(D41:E41)</f>
        <v>198</v>
      </c>
      <c r="G41" s="13">
        <v>8</v>
      </c>
      <c r="H41" s="13">
        <v>1590</v>
      </c>
      <c r="I41" s="14">
        <v>65</v>
      </c>
      <c r="K41" s="11">
        <v>1</v>
      </c>
      <c r="L41" s="12" t="s">
        <v>480</v>
      </c>
      <c r="M41" s="12" t="s">
        <v>21</v>
      </c>
      <c r="N41" s="13">
        <v>100</v>
      </c>
      <c r="O41" s="13">
        <v>100</v>
      </c>
      <c r="P41" s="13">
        <f>SUM(N41:O41)</f>
        <v>200</v>
      </c>
      <c r="Q41" s="13">
        <v>9</v>
      </c>
      <c r="R41" s="30">
        <v>1582</v>
      </c>
      <c r="S41" s="31">
        <v>58</v>
      </c>
    </row>
    <row r="42" spans="1:19" ht="15.75" customHeight="1">
      <c r="A42" s="15">
        <v>3</v>
      </c>
      <c r="B42" s="16" t="s">
        <v>473</v>
      </c>
      <c r="C42" s="16" t="s">
        <v>471</v>
      </c>
      <c r="D42" s="17">
        <v>100</v>
      </c>
      <c r="E42" s="17">
        <v>97</v>
      </c>
      <c r="F42" s="17">
        <f>SUM(D42:E42)</f>
        <v>197</v>
      </c>
      <c r="G42" s="18">
        <v>7</v>
      </c>
      <c r="H42" s="17">
        <v>1585</v>
      </c>
      <c r="I42" s="19">
        <v>59</v>
      </c>
      <c r="K42" s="15">
        <v>6</v>
      </c>
      <c r="L42" s="16" t="s">
        <v>1014</v>
      </c>
      <c r="M42" s="16" t="s">
        <v>636</v>
      </c>
      <c r="N42" s="17">
        <v>99</v>
      </c>
      <c r="O42" s="17">
        <v>99</v>
      </c>
      <c r="P42" s="17">
        <f>SUM(N42:O42)</f>
        <v>198</v>
      </c>
      <c r="Q42" s="18">
        <v>8</v>
      </c>
      <c r="R42" s="17">
        <v>1388</v>
      </c>
      <c r="S42" s="19">
        <v>57</v>
      </c>
    </row>
    <row r="43" spans="1:19" ht="15.75" customHeight="1">
      <c r="A43" s="15">
        <v>2</v>
      </c>
      <c r="B43" s="16" t="s">
        <v>216</v>
      </c>
      <c r="C43" s="16" t="s">
        <v>213</v>
      </c>
      <c r="D43" s="17">
        <v>100</v>
      </c>
      <c r="E43" s="17">
        <v>100</v>
      </c>
      <c r="F43" s="17">
        <f>SUM(D43:E43)</f>
        <v>200</v>
      </c>
      <c r="G43" s="18">
        <v>9</v>
      </c>
      <c r="H43" s="17">
        <v>1583</v>
      </c>
      <c r="I43" s="19">
        <v>58</v>
      </c>
      <c r="K43" s="15">
        <v>8</v>
      </c>
      <c r="L43" s="16" t="s">
        <v>1018</v>
      </c>
      <c r="M43" s="16" t="s">
        <v>273</v>
      </c>
      <c r="N43" s="17">
        <v>99</v>
      </c>
      <c r="O43" s="17">
        <v>96</v>
      </c>
      <c r="P43" s="17">
        <f>SUM(N43:O43)</f>
        <v>195</v>
      </c>
      <c r="Q43" s="18">
        <v>3</v>
      </c>
      <c r="R43" s="17">
        <v>1574</v>
      </c>
      <c r="S43" s="19">
        <v>47</v>
      </c>
    </row>
    <row r="44" spans="1:19" ht="15.75" customHeight="1">
      <c r="A44" s="15">
        <v>6</v>
      </c>
      <c r="B44" s="16" t="s">
        <v>1013</v>
      </c>
      <c r="C44" s="16" t="s">
        <v>72</v>
      </c>
      <c r="D44" s="17">
        <v>99</v>
      </c>
      <c r="E44" s="17">
        <v>98</v>
      </c>
      <c r="F44" s="17">
        <f>SUM(D44:E44)</f>
        <v>197</v>
      </c>
      <c r="G44" s="18">
        <v>7</v>
      </c>
      <c r="H44" s="17">
        <v>1583</v>
      </c>
      <c r="I44" s="19">
        <v>53</v>
      </c>
      <c r="K44" s="15">
        <v>9</v>
      </c>
      <c r="L44" s="16" t="s">
        <v>588</v>
      </c>
      <c r="M44" s="16" t="s">
        <v>589</v>
      </c>
      <c r="N44" s="17">
        <v>100</v>
      </c>
      <c r="O44" s="17">
        <v>98</v>
      </c>
      <c r="P44" s="17">
        <f>SUM(N44:O44)</f>
        <v>198</v>
      </c>
      <c r="Q44" s="18">
        <v>8</v>
      </c>
      <c r="R44" s="17">
        <v>1575</v>
      </c>
      <c r="S44" s="19">
        <v>46</v>
      </c>
    </row>
    <row r="45" spans="1:19" ht="15.75" customHeight="1">
      <c r="A45" s="15">
        <v>7</v>
      </c>
      <c r="B45" s="16" t="s">
        <v>1015</v>
      </c>
      <c r="C45" s="16" t="s">
        <v>145</v>
      </c>
      <c r="D45" s="17">
        <v>99</v>
      </c>
      <c r="E45" s="17">
        <v>97</v>
      </c>
      <c r="F45" s="17">
        <f>SUM(D45:E45)</f>
        <v>196</v>
      </c>
      <c r="G45" s="18">
        <v>5</v>
      </c>
      <c r="H45" s="17">
        <v>1383</v>
      </c>
      <c r="I45" s="19">
        <v>48</v>
      </c>
      <c r="K45" s="15">
        <v>4</v>
      </c>
      <c r="L45" s="16" t="s">
        <v>635</v>
      </c>
      <c r="M45" s="16" t="s">
        <v>636</v>
      </c>
      <c r="N45" s="17">
        <v>100</v>
      </c>
      <c r="O45" s="17">
        <v>94</v>
      </c>
      <c r="P45" s="17">
        <f>SUM(N45:O45)</f>
        <v>194</v>
      </c>
      <c r="Q45" s="18">
        <v>2</v>
      </c>
      <c r="R45" s="17">
        <v>1571</v>
      </c>
      <c r="S45" s="19">
        <v>43</v>
      </c>
    </row>
    <row r="46" spans="1:19" ht="15.75" customHeight="1">
      <c r="A46" s="15">
        <v>4</v>
      </c>
      <c r="B46" s="16" t="s">
        <v>1011</v>
      </c>
      <c r="C46" s="16" t="s">
        <v>59</v>
      </c>
      <c r="D46" s="17">
        <v>98</v>
      </c>
      <c r="E46" s="17">
        <v>98</v>
      </c>
      <c r="F46" s="17">
        <f>SUM(D46:E46)</f>
        <v>196</v>
      </c>
      <c r="G46" s="18">
        <v>5</v>
      </c>
      <c r="H46" s="17">
        <v>1562</v>
      </c>
      <c r="I46" s="19">
        <v>36</v>
      </c>
      <c r="K46" s="15">
        <v>2</v>
      </c>
      <c r="L46" s="16" t="s">
        <v>1008</v>
      </c>
      <c r="M46" s="16" t="s">
        <v>109</v>
      </c>
      <c r="N46" s="17">
        <v>99</v>
      </c>
      <c r="O46" s="17">
        <v>98</v>
      </c>
      <c r="P46" s="17">
        <f>SUM(N46:O46)</f>
        <v>197</v>
      </c>
      <c r="Q46" s="18">
        <v>6</v>
      </c>
      <c r="R46" s="17">
        <v>1570</v>
      </c>
      <c r="S46" s="19">
        <v>41</v>
      </c>
    </row>
    <row r="47" spans="1:19" ht="15.75" customHeight="1">
      <c r="A47" s="15">
        <v>9</v>
      </c>
      <c r="B47" s="16" t="s">
        <v>522</v>
      </c>
      <c r="C47" s="16" t="s">
        <v>402</v>
      </c>
      <c r="D47" s="17">
        <v>99</v>
      </c>
      <c r="E47" s="17">
        <v>96</v>
      </c>
      <c r="F47" s="17">
        <f>SUM(D47:E47)</f>
        <v>195</v>
      </c>
      <c r="G47" s="18">
        <v>2</v>
      </c>
      <c r="H47" s="17">
        <v>1560</v>
      </c>
      <c r="I47" s="19">
        <v>27</v>
      </c>
      <c r="K47" s="15">
        <v>7</v>
      </c>
      <c r="L47" s="16" t="s">
        <v>1016</v>
      </c>
      <c r="M47" s="16" t="s">
        <v>636</v>
      </c>
      <c r="N47" s="17">
        <v>99</v>
      </c>
      <c r="O47" s="17">
        <v>97</v>
      </c>
      <c r="P47" s="17">
        <f>SUM(N47:O47)</f>
        <v>196</v>
      </c>
      <c r="Q47" s="18">
        <v>4</v>
      </c>
      <c r="R47" s="17">
        <v>1569</v>
      </c>
      <c r="S47" s="19">
        <v>39</v>
      </c>
    </row>
    <row r="48" spans="1:19" ht="15.75" customHeight="1">
      <c r="A48" s="15">
        <v>8</v>
      </c>
      <c r="B48" s="16" t="s">
        <v>1017</v>
      </c>
      <c r="C48" s="16" t="s">
        <v>187</v>
      </c>
      <c r="D48" s="17">
        <v>98</v>
      </c>
      <c r="E48" s="17">
        <v>96</v>
      </c>
      <c r="F48" s="17">
        <f>SUM(D48:E48)</f>
        <v>194</v>
      </c>
      <c r="G48" s="18">
        <v>1</v>
      </c>
      <c r="H48" s="17">
        <v>1540</v>
      </c>
      <c r="I48" s="19">
        <v>18</v>
      </c>
      <c r="K48" s="15">
        <v>3</v>
      </c>
      <c r="L48" s="16" t="s">
        <v>1009</v>
      </c>
      <c r="M48" s="16" t="s">
        <v>1010</v>
      </c>
      <c r="N48" s="17">
        <v>99</v>
      </c>
      <c r="O48" s="17">
        <v>98</v>
      </c>
      <c r="P48" s="17">
        <f>SUM(N48:O48)</f>
        <v>197</v>
      </c>
      <c r="Q48" s="18">
        <v>6</v>
      </c>
      <c r="R48" s="17">
        <v>1568</v>
      </c>
      <c r="S48" s="19">
        <v>39</v>
      </c>
    </row>
    <row r="49" spans="1:19" ht="15.75" customHeight="1">
      <c r="A49" s="23">
        <v>1</v>
      </c>
      <c r="B49" s="24" t="s">
        <v>1007</v>
      </c>
      <c r="C49" s="24" t="s">
        <v>19</v>
      </c>
      <c r="D49" s="25">
        <v>99</v>
      </c>
      <c r="E49" s="25">
        <v>97</v>
      </c>
      <c r="F49" s="25">
        <f>SUM(D49:E49)</f>
        <v>196</v>
      </c>
      <c r="G49" s="26">
        <v>5</v>
      </c>
      <c r="H49" s="28">
        <v>785</v>
      </c>
      <c r="I49" s="29">
        <v>18</v>
      </c>
      <c r="K49" s="23">
        <v>5</v>
      </c>
      <c r="L49" s="24" t="s">
        <v>369</v>
      </c>
      <c r="M49" s="24" t="s">
        <v>90</v>
      </c>
      <c r="N49" s="25" t="s">
        <v>32</v>
      </c>
      <c r="O49" s="25" t="s">
        <v>32</v>
      </c>
      <c r="P49" s="25">
        <f>SUM(N49:O49)</f>
        <v>0</v>
      </c>
      <c r="Q49" s="26">
        <v>0</v>
      </c>
      <c r="R49" s="25">
        <v>586</v>
      </c>
      <c r="S49" s="27">
        <v>15</v>
      </c>
    </row>
    <row r="50" ht="15.75" customHeight="1"/>
    <row r="51" spans="1:19" ht="15.75" customHeight="1">
      <c r="A51" s="1"/>
      <c r="B51" s="2" t="s">
        <v>153</v>
      </c>
      <c r="C51" s="2"/>
      <c r="D51" s="2"/>
      <c r="E51" s="2"/>
      <c r="F51" s="2"/>
      <c r="G51" s="2"/>
      <c r="H51" s="2"/>
      <c r="I51" s="2"/>
      <c r="K51" s="1"/>
      <c r="L51" s="2" t="s">
        <v>154</v>
      </c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</row>
    <row r="53" spans="1:19" ht="15.75" customHeight="1">
      <c r="A53" s="11">
        <v>4</v>
      </c>
      <c r="B53" s="12" t="s">
        <v>1021</v>
      </c>
      <c r="C53" s="12" t="s">
        <v>72</v>
      </c>
      <c r="D53" s="13">
        <v>99</v>
      </c>
      <c r="E53" s="13">
        <v>98</v>
      </c>
      <c r="F53" s="13">
        <f>SUM(D53:E53)</f>
        <v>197</v>
      </c>
      <c r="G53" s="13">
        <v>5</v>
      </c>
      <c r="H53" s="13">
        <v>1585</v>
      </c>
      <c r="I53" s="14">
        <v>66</v>
      </c>
      <c r="K53" s="11">
        <v>8</v>
      </c>
      <c r="L53" s="12" t="s">
        <v>1029</v>
      </c>
      <c r="M53" s="12" t="s">
        <v>21</v>
      </c>
      <c r="N53" s="13">
        <v>100</v>
      </c>
      <c r="O53" s="13">
        <v>100</v>
      </c>
      <c r="P53" s="13">
        <f>SUM(N53:O53)</f>
        <v>200</v>
      </c>
      <c r="Q53" s="13">
        <v>9</v>
      </c>
      <c r="R53" s="13">
        <v>1587</v>
      </c>
      <c r="S53" s="14">
        <v>67</v>
      </c>
    </row>
    <row r="54" spans="1:19" ht="15.75" customHeight="1">
      <c r="A54" s="15">
        <v>1</v>
      </c>
      <c r="B54" s="16" t="s">
        <v>266</v>
      </c>
      <c r="C54" s="16" t="s">
        <v>225</v>
      </c>
      <c r="D54" s="17">
        <v>99</v>
      </c>
      <c r="E54" s="17">
        <v>99</v>
      </c>
      <c r="F54" s="17">
        <f>SUM(D54:E54)</f>
        <v>198</v>
      </c>
      <c r="G54" s="18">
        <v>8</v>
      </c>
      <c r="H54" s="20">
        <v>1580</v>
      </c>
      <c r="I54" s="21">
        <v>61</v>
      </c>
      <c r="K54" s="15">
        <v>4</v>
      </c>
      <c r="L54" s="16" t="s">
        <v>1022</v>
      </c>
      <c r="M54" s="16" t="s">
        <v>636</v>
      </c>
      <c r="N54" s="17">
        <v>98</v>
      </c>
      <c r="O54" s="17">
        <v>97</v>
      </c>
      <c r="P54" s="17">
        <f>SUM(N54:O54)</f>
        <v>195</v>
      </c>
      <c r="Q54" s="18">
        <v>6</v>
      </c>
      <c r="R54" s="17">
        <v>1578</v>
      </c>
      <c r="S54" s="19">
        <v>56</v>
      </c>
    </row>
    <row r="55" spans="1:19" ht="15.75" customHeight="1">
      <c r="A55" s="15">
        <v>8</v>
      </c>
      <c r="B55" s="16" t="s">
        <v>1028</v>
      </c>
      <c r="C55" s="16" t="s">
        <v>1010</v>
      </c>
      <c r="D55" s="17">
        <v>100</v>
      </c>
      <c r="E55" s="17">
        <v>99</v>
      </c>
      <c r="F55" s="17">
        <f>SUM(D55:E55)</f>
        <v>199</v>
      </c>
      <c r="G55" s="18">
        <v>9</v>
      </c>
      <c r="H55" s="17">
        <v>1570</v>
      </c>
      <c r="I55" s="19">
        <v>52</v>
      </c>
      <c r="K55" s="15">
        <v>3</v>
      </c>
      <c r="L55" s="16" t="s">
        <v>1020</v>
      </c>
      <c r="M55" s="16" t="s">
        <v>589</v>
      </c>
      <c r="N55" s="17">
        <v>99</v>
      </c>
      <c r="O55" s="17">
        <v>99</v>
      </c>
      <c r="P55" s="17">
        <f>SUM(N55:O55)</f>
        <v>198</v>
      </c>
      <c r="Q55" s="18">
        <v>8</v>
      </c>
      <c r="R55" s="17">
        <v>1578</v>
      </c>
      <c r="S55" s="19">
        <v>54</v>
      </c>
    </row>
    <row r="56" spans="1:19" ht="15.75" customHeight="1">
      <c r="A56" s="15">
        <v>9</v>
      </c>
      <c r="B56" s="16" t="s">
        <v>1030</v>
      </c>
      <c r="C56" s="16" t="s">
        <v>252</v>
      </c>
      <c r="D56" s="17">
        <v>99</v>
      </c>
      <c r="E56" s="17">
        <v>99</v>
      </c>
      <c r="F56" s="17">
        <f>SUM(D56:E56)</f>
        <v>198</v>
      </c>
      <c r="G56" s="18">
        <v>8</v>
      </c>
      <c r="H56" s="17">
        <v>1567</v>
      </c>
      <c r="I56" s="19">
        <v>52</v>
      </c>
      <c r="K56" s="15">
        <v>9</v>
      </c>
      <c r="L56" s="16" t="s">
        <v>1031</v>
      </c>
      <c r="M56" s="16" t="s">
        <v>43</v>
      </c>
      <c r="N56" s="17">
        <v>100</v>
      </c>
      <c r="O56" s="17">
        <v>95</v>
      </c>
      <c r="P56" s="17">
        <f>SUM(N56:O56)</f>
        <v>195</v>
      </c>
      <c r="Q56" s="18">
        <v>6</v>
      </c>
      <c r="R56" s="17">
        <v>1567</v>
      </c>
      <c r="S56" s="19">
        <v>52</v>
      </c>
    </row>
    <row r="57" spans="1:19" ht="15.75" customHeight="1">
      <c r="A57" s="15">
        <v>6</v>
      </c>
      <c r="B57" s="16" t="s">
        <v>1025</v>
      </c>
      <c r="C57" s="16" t="s">
        <v>145</v>
      </c>
      <c r="D57" s="17">
        <v>99</v>
      </c>
      <c r="E57" s="17">
        <v>99</v>
      </c>
      <c r="F57" s="17">
        <f>SUM(D57:E57)</f>
        <v>198</v>
      </c>
      <c r="G57" s="18">
        <v>8</v>
      </c>
      <c r="H57" s="17">
        <v>1276</v>
      </c>
      <c r="I57" s="19">
        <v>39</v>
      </c>
      <c r="K57" s="15">
        <v>1</v>
      </c>
      <c r="L57" s="16" t="s">
        <v>503</v>
      </c>
      <c r="M57" s="16" t="s">
        <v>396</v>
      </c>
      <c r="N57" s="17">
        <v>97</v>
      </c>
      <c r="O57" s="17">
        <v>96</v>
      </c>
      <c r="P57" s="17">
        <f>SUM(N57:O57)</f>
        <v>193</v>
      </c>
      <c r="Q57" s="18">
        <v>3</v>
      </c>
      <c r="R57" s="20">
        <v>1572</v>
      </c>
      <c r="S57" s="21">
        <v>49</v>
      </c>
    </row>
    <row r="58" spans="1:19" ht="15.75" customHeight="1">
      <c r="A58" s="15">
        <v>3</v>
      </c>
      <c r="B58" s="16" t="s">
        <v>1019</v>
      </c>
      <c r="C58" s="16" t="s">
        <v>59</v>
      </c>
      <c r="D58" s="17">
        <v>99</v>
      </c>
      <c r="E58" s="17">
        <v>97</v>
      </c>
      <c r="F58" s="17">
        <f>SUM(D58:E58)</f>
        <v>196</v>
      </c>
      <c r="G58" s="18">
        <v>4</v>
      </c>
      <c r="H58" s="17">
        <v>1555</v>
      </c>
      <c r="I58" s="19">
        <v>34</v>
      </c>
      <c r="K58" s="15">
        <v>7</v>
      </c>
      <c r="L58" s="16" t="s">
        <v>1027</v>
      </c>
      <c r="M58" s="16" t="s">
        <v>21</v>
      </c>
      <c r="N58" s="17">
        <v>98</v>
      </c>
      <c r="O58" s="17">
        <v>96</v>
      </c>
      <c r="P58" s="17">
        <f>SUM(N58:O58)</f>
        <v>194</v>
      </c>
      <c r="Q58" s="18">
        <v>4</v>
      </c>
      <c r="R58" s="17">
        <v>1571</v>
      </c>
      <c r="S58" s="19">
        <v>45</v>
      </c>
    </row>
    <row r="59" spans="1:19" ht="15.75" customHeight="1">
      <c r="A59" s="15">
        <v>7</v>
      </c>
      <c r="B59" s="16" t="s">
        <v>1026</v>
      </c>
      <c r="C59" s="16" t="s">
        <v>112</v>
      </c>
      <c r="D59" s="110">
        <v>98</v>
      </c>
      <c r="E59" s="110">
        <v>97</v>
      </c>
      <c r="F59" s="17">
        <f>SUM(D59:E59)</f>
        <v>195</v>
      </c>
      <c r="G59" s="18">
        <v>3</v>
      </c>
      <c r="H59" s="17">
        <v>1551</v>
      </c>
      <c r="I59" s="19">
        <v>31</v>
      </c>
      <c r="K59" s="15">
        <v>2</v>
      </c>
      <c r="L59" s="16" t="s">
        <v>580</v>
      </c>
      <c r="M59" s="16" t="s">
        <v>145</v>
      </c>
      <c r="N59" s="17">
        <v>98</v>
      </c>
      <c r="O59" s="17">
        <v>98</v>
      </c>
      <c r="P59" s="17">
        <f>SUM(N59:O59)</f>
        <v>196</v>
      </c>
      <c r="Q59" s="18">
        <v>7</v>
      </c>
      <c r="R59" s="17">
        <v>1564</v>
      </c>
      <c r="S59" s="19">
        <v>36</v>
      </c>
    </row>
    <row r="60" spans="1:19" ht="15.75" customHeight="1">
      <c r="A60" s="15">
        <v>5</v>
      </c>
      <c r="B60" s="16" t="s">
        <v>1023</v>
      </c>
      <c r="C60" s="16" t="s">
        <v>100</v>
      </c>
      <c r="D60" s="17">
        <v>95</v>
      </c>
      <c r="E60" s="17">
        <v>94</v>
      </c>
      <c r="F60" s="17">
        <f>SUM(D60:E60)</f>
        <v>189</v>
      </c>
      <c r="G60" s="18">
        <v>1</v>
      </c>
      <c r="H60" s="17">
        <v>1540</v>
      </c>
      <c r="I60" s="19">
        <v>27</v>
      </c>
      <c r="K60" s="15">
        <v>6</v>
      </c>
      <c r="L60" s="16" t="s">
        <v>524</v>
      </c>
      <c r="M60" s="16" t="s">
        <v>448</v>
      </c>
      <c r="N60" s="17">
        <v>98</v>
      </c>
      <c r="O60" s="17">
        <v>95</v>
      </c>
      <c r="P60" s="17">
        <f>SUM(N60:O60)</f>
        <v>193</v>
      </c>
      <c r="Q60" s="18">
        <v>3</v>
      </c>
      <c r="R60" s="17">
        <v>1542</v>
      </c>
      <c r="S60" s="19">
        <v>32</v>
      </c>
    </row>
    <row r="61" spans="1:19" ht="15.75" customHeight="1">
      <c r="A61" s="23">
        <v>2</v>
      </c>
      <c r="B61" s="24" t="s">
        <v>538</v>
      </c>
      <c r="C61" s="24" t="s">
        <v>43</v>
      </c>
      <c r="D61" s="25">
        <v>97</v>
      </c>
      <c r="E61" s="25">
        <v>96</v>
      </c>
      <c r="F61" s="25">
        <f>SUM(D61:E61)</f>
        <v>193</v>
      </c>
      <c r="G61" s="26">
        <v>2</v>
      </c>
      <c r="H61" s="25">
        <v>1531</v>
      </c>
      <c r="I61" s="27">
        <v>25</v>
      </c>
      <c r="K61" s="23">
        <v>5</v>
      </c>
      <c r="L61" s="24" t="s">
        <v>1024</v>
      </c>
      <c r="M61" s="24" t="s">
        <v>19</v>
      </c>
      <c r="N61" s="25" t="s">
        <v>32</v>
      </c>
      <c r="O61" s="25" t="s">
        <v>32</v>
      </c>
      <c r="P61" s="25">
        <f>SUM(N61:O61)</f>
        <v>0</v>
      </c>
      <c r="Q61" s="26">
        <v>0</v>
      </c>
      <c r="R61" s="25">
        <v>0</v>
      </c>
      <c r="S61" s="27">
        <v>0</v>
      </c>
    </row>
    <row r="62" ht="15.75" customHeight="1"/>
    <row r="63" ht="15.75" customHeight="1">
      <c r="B63" s="4" t="s">
        <v>1032</v>
      </c>
    </row>
    <row r="64" ht="15.75" customHeight="1">
      <c r="B64" s="22" t="s">
        <v>47</v>
      </c>
    </row>
    <row r="65" ht="15.75" customHeight="1">
      <c r="B65" s="4" t="s">
        <v>48</v>
      </c>
    </row>
    <row r="66" ht="15.75" customHeight="1">
      <c r="B66" s="4" t="s">
        <v>49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972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177</v>
      </c>
      <c r="J3" s="32"/>
      <c r="K3" s="1"/>
      <c r="L3" s="2" t="s">
        <v>178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11">
        <v>1</v>
      </c>
      <c r="B5" s="12" t="s">
        <v>493</v>
      </c>
      <c r="C5" s="12" t="s">
        <v>59</v>
      </c>
      <c r="D5" s="13">
        <v>100</v>
      </c>
      <c r="E5" s="13">
        <v>98</v>
      </c>
      <c r="F5" s="13">
        <f>SUM(D5:E5)</f>
        <v>198</v>
      </c>
      <c r="G5" s="13">
        <v>9</v>
      </c>
      <c r="H5" s="30">
        <v>1579</v>
      </c>
      <c r="I5" s="31">
        <v>67</v>
      </c>
      <c r="J5" s="32"/>
      <c r="K5" s="40">
        <v>8</v>
      </c>
      <c r="L5" s="12" t="s">
        <v>1060</v>
      </c>
      <c r="M5" s="12" t="s">
        <v>548</v>
      </c>
      <c r="N5" s="33">
        <v>98</v>
      </c>
      <c r="O5" s="33">
        <v>95</v>
      </c>
      <c r="P5" s="13">
        <f>SUM(N5:O5)</f>
        <v>193</v>
      </c>
      <c r="Q5" s="13">
        <v>5</v>
      </c>
      <c r="R5" s="33">
        <v>1566</v>
      </c>
      <c r="S5" s="34">
        <v>59</v>
      </c>
      <c r="T5" s="32"/>
      <c r="U5" s="32"/>
      <c r="V5" s="32"/>
      <c r="W5" s="32"/>
      <c r="X5" s="32"/>
      <c r="Y5" s="32"/>
      <c r="Z5" s="32"/>
    </row>
    <row r="6" spans="1:26" ht="15.75" customHeight="1">
      <c r="A6" s="35">
        <v>8</v>
      </c>
      <c r="B6" s="16" t="s">
        <v>980</v>
      </c>
      <c r="C6" s="16" t="s">
        <v>30</v>
      </c>
      <c r="D6" s="36">
        <v>97</v>
      </c>
      <c r="E6" s="36">
        <v>100</v>
      </c>
      <c r="F6" s="17">
        <f>SUM(D6:E6)</f>
        <v>197</v>
      </c>
      <c r="G6" s="18">
        <v>8</v>
      </c>
      <c r="H6" s="36">
        <v>1559</v>
      </c>
      <c r="I6" s="37">
        <v>51</v>
      </c>
      <c r="J6" s="32"/>
      <c r="K6" s="35">
        <v>4</v>
      </c>
      <c r="L6" s="16" t="s">
        <v>1056</v>
      </c>
      <c r="M6" s="16" t="s">
        <v>636</v>
      </c>
      <c r="N6" s="36">
        <v>96</v>
      </c>
      <c r="O6" s="36">
        <v>98</v>
      </c>
      <c r="P6" s="17">
        <f>SUM(N6:O6)</f>
        <v>194</v>
      </c>
      <c r="Q6" s="18">
        <v>7</v>
      </c>
      <c r="R6" s="36">
        <v>1567</v>
      </c>
      <c r="S6" s="37">
        <v>57</v>
      </c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5</v>
      </c>
      <c r="B7" s="16" t="s">
        <v>352</v>
      </c>
      <c r="C7" s="16" t="s">
        <v>19</v>
      </c>
      <c r="D7" s="36">
        <v>95</v>
      </c>
      <c r="E7" s="36">
        <v>96</v>
      </c>
      <c r="F7" s="17">
        <f>SUM(D7:E7)</f>
        <v>191</v>
      </c>
      <c r="G7" s="18">
        <v>2</v>
      </c>
      <c r="H7" s="36">
        <v>1550</v>
      </c>
      <c r="I7" s="37">
        <v>48</v>
      </c>
      <c r="J7" s="32"/>
      <c r="K7" s="15">
        <v>9</v>
      </c>
      <c r="L7" s="16" t="s">
        <v>623</v>
      </c>
      <c r="M7" s="16" t="s">
        <v>390</v>
      </c>
      <c r="N7" s="36">
        <v>98</v>
      </c>
      <c r="O7" s="36">
        <v>98</v>
      </c>
      <c r="P7" s="17">
        <f>SUM(N7:O7)</f>
        <v>196</v>
      </c>
      <c r="Q7" s="18">
        <v>9</v>
      </c>
      <c r="R7" s="36">
        <v>1566</v>
      </c>
      <c r="S7" s="37">
        <v>57</v>
      </c>
      <c r="T7" s="32"/>
      <c r="U7" s="32"/>
      <c r="V7" s="32"/>
      <c r="W7" s="32"/>
      <c r="X7" s="32"/>
      <c r="Y7" s="32"/>
      <c r="Z7" s="32"/>
    </row>
    <row r="8" spans="1:26" ht="15.75" customHeight="1">
      <c r="A8" s="35">
        <v>6</v>
      </c>
      <c r="B8" s="16" t="s">
        <v>1057</v>
      </c>
      <c r="C8" s="16" t="s">
        <v>636</v>
      </c>
      <c r="D8" s="36">
        <v>98</v>
      </c>
      <c r="E8" s="36">
        <v>97</v>
      </c>
      <c r="F8" s="17">
        <f>SUM(D8:E8)</f>
        <v>195</v>
      </c>
      <c r="G8" s="18">
        <v>5</v>
      </c>
      <c r="H8" s="36">
        <v>1556</v>
      </c>
      <c r="I8" s="37">
        <v>47</v>
      </c>
      <c r="J8" s="32"/>
      <c r="K8" s="15">
        <v>7</v>
      </c>
      <c r="L8" s="16" t="s">
        <v>277</v>
      </c>
      <c r="M8" s="16" t="s">
        <v>59</v>
      </c>
      <c r="N8" s="36">
        <v>98</v>
      </c>
      <c r="O8" s="36">
        <v>98</v>
      </c>
      <c r="P8" s="17">
        <f>SUM(N8:O8)</f>
        <v>196</v>
      </c>
      <c r="Q8" s="18">
        <v>9</v>
      </c>
      <c r="R8" s="36">
        <v>1558</v>
      </c>
      <c r="S8" s="37">
        <v>50</v>
      </c>
      <c r="T8" s="32"/>
      <c r="U8" s="32"/>
      <c r="V8" s="32"/>
      <c r="W8" s="32"/>
      <c r="X8" s="32"/>
      <c r="Y8" s="32"/>
      <c r="Z8" s="32"/>
    </row>
    <row r="9" spans="1:26" ht="15.75" customHeight="1">
      <c r="A9" s="35">
        <v>2</v>
      </c>
      <c r="B9" s="16" t="s">
        <v>1051</v>
      </c>
      <c r="C9" s="16" t="s">
        <v>187</v>
      </c>
      <c r="D9" s="36">
        <v>99</v>
      </c>
      <c r="E9" s="36">
        <v>95</v>
      </c>
      <c r="F9" s="17">
        <f>SUM(D9:E9)</f>
        <v>194</v>
      </c>
      <c r="G9" s="18">
        <v>3</v>
      </c>
      <c r="H9" s="36">
        <v>1560</v>
      </c>
      <c r="I9" s="37">
        <v>46</v>
      </c>
      <c r="J9" s="32"/>
      <c r="K9" s="15">
        <v>1</v>
      </c>
      <c r="L9" s="16" t="s">
        <v>1050</v>
      </c>
      <c r="M9" s="16" t="s">
        <v>589</v>
      </c>
      <c r="N9" s="17">
        <v>94</v>
      </c>
      <c r="O9" s="17">
        <v>93</v>
      </c>
      <c r="P9" s="17">
        <f>SUM(N9:O9)</f>
        <v>187</v>
      </c>
      <c r="Q9" s="18">
        <v>2</v>
      </c>
      <c r="R9" s="20">
        <v>1550</v>
      </c>
      <c r="S9" s="21">
        <v>45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9</v>
      </c>
      <c r="B10" s="16" t="s">
        <v>1061</v>
      </c>
      <c r="C10" s="16" t="s">
        <v>989</v>
      </c>
      <c r="D10" s="36">
        <v>98</v>
      </c>
      <c r="E10" s="36">
        <v>99</v>
      </c>
      <c r="F10" s="17">
        <f>SUM(D10:E10)</f>
        <v>197</v>
      </c>
      <c r="G10" s="18">
        <v>8</v>
      </c>
      <c r="H10" s="36">
        <v>1366</v>
      </c>
      <c r="I10" s="37">
        <v>44</v>
      </c>
      <c r="J10" s="32"/>
      <c r="K10" s="35">
        <v>6</v>
      </c>
      <c r="L10" s="16" t="s">
        <v>1058</v>
      </c>
      <c r="M10" s="16" t="s">
        <v>225</v>
      </c>
      <c r="N10" s="36">
        <v>95</v>
      </c>
      <c r="O10" s="36">
        <v>98</v>
      </c>
      <c r="P10" s="17">
        <f>SUM(N10:O10)</f>
        <v>193</v>
      </c>
      <c r="Q10" s="18">
        <v>5</v>
      </c>
      <c r="R10" s="36">
        <v>1553</v>
      </c>
      <c r="S10" s="37">
        <v>44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7</v>
      </c>
      <c r="B11" s="16" t="s">
        <v>1059</v>
      </c>
      <c r="C11" s="16" t="s">
        <v>396</v>
      </c>
      <c r="D11" s="36">
        <v>99</v>
      </c>
      <c r="E11" s="36">
        <v>96</v>
      </c>
      <c r="F11" s="17">
        <f>SUM(D11:E11)</f>
        <v>195</v>
      </c>
      <c r="G11" s="18">
        <v>5</v>
      </c>
      <c r="H11" s="36">
        <v>1347</v>
      </c>
      <c r="I11" s="37">
        <v>30</v>
      </c>
      <c r="J11" s="32"/>
      <c r="K11" s="15">
        <v>3</v>
      </c>
      <c r="L11" s="16" t="s">
        <v>1054</v>
      </c>
      <c r="M11" s="16" t="s">
        <v>247</v>
      </c>
      <c r="N11" s="36">
        <v>95</v>
      </c>
      <c r="O11" s="36">
        <v>98</v>
      </c>
      <c r="P11" s="17">
        <f>SUM(N11:O11)</f>
        <v>193</v>
      </c>
      <c r="Q11" s="18">
        <v>5</v>
      </c>
      <c r="R11" s="36">
        <v>1551</v>
      </c>
      <c r="S11" s="37">
        <v>42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3</v>
      </c>
      <c r="B12" s="16" t="s">
        <v>1053</v>
      </c>
      <c r="C12" s="16" t="s">
        <v>1010</v>
      </c>
      <c r="D12" s="36">
        <v>98</v>
      </c>
      <c r="E12" s="36">
        <v>99</v>
      </c>
      <c r="F12" s="17">
        <f>SUM(D12:E12)</f>
        <v>197</v>
      </c>
      <c r="G12" s="18">
        <v>8</v>
      </c>
      <c r="H12" s="36">
        <v>776</v>
      </c>
      <c r="I12" s="37">
        <v>23</v>
      </c>
      <c r="J12" s="32"/>
      <c r="K12" s="15">
        <v>5</v>
      </c>
      <c r="L12" s="16" t="s">
        <v>561</v>
      </c>
      <c r="M12" s="16" t="s">
        <v>82</v>
      </c>
      <c r="N12" s="36">
        <v>97</v>
      </c>
      <c r="O12" s="36">
        <v>97</v>
      </c>
      <c r="P12" s="17">
        <f>SUM(N12:O12)</f>
        <v>194</v>
      </c>
      <c r="Q12" s="18">
        <v>7</v>
      </c>
      <c r="R12" s="36">
        <v>1528</v>
      </c>
      <c r="S12" s="37">
        <v>27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41">
        <v>4</v>
      </c>
      <c r="B13" s="24" t="s">
        <v>1055</v>
      </c>
      <c r="C13" s="24" t="s">
        <v>21</v>
      </c>
      <c r="D13" s="38" t="s">
        <v>32</v>
      </c>
      <c r="E13" s="38" t="s">
        <v>32</v>
      </c>
      <c r="F13" s="25">
        <f>SUM(D13:E13)</f>
        <v>0</v>
      </c>
      <c r="G13" s="26">
        <v>0</v>
      </c>
      <c r="H13" s="38">
        <v>380</v>
      </c>
      <c r="I13" s="39">
        <v>5</v>
      </c>
      <c r="J13" s="32"/>
      <c r="K13" s="41">
        <v>2</v>
      </c>
      <c r="L13" s="24" t="s">
        <v>1052</v>
      </c>
      <c r="M13" s="24" t="s">
        <v>145</v>
      </c>
      <c r="N13" s="38" t="s">
        <v>32</v>
      </c>
      <c r="O13" s="38" t="s">
        <v>32</v>
      </c>
      <c r="P13" s="25">
        <f>SUM(N13:O13)</f>
        <v>0</v>
      </c>
      <c r="Q13" s="26">
        <v>0</v>
      </c>
      <c r="R13" s="38">
        <v>0</v>
      </c>
      <c r="S13" s="39">
        <v>0</v>
      </c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"/>
      <c r="I15" s="2"/>
      <c r="J15" s="32"/>
      <c r="K15" s="1"/>
      <c r="L15" s="2" t="s">
        <v>200</v>
      </c>
      <c r="M15" s="2"/>
      <c r="N15" s="2"/>
      <c r="O15" s="2"/>
      <c r="P15" s="2"/>
      <c r="Q15" s="2"/>
      <c r="R15" s="2"/>
      <c r="S15" s="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2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11">
        <v>5</v>
      </c>
      <c r="B17" s="12" t="s">
        <v>1068</v>
      </c>
      <c r="C17" s="12" t="s">
        <v>11</v>
      </c>
      <c r="D17" s="33">
        <v>93</v>
      </c>
      <c r="E17" s="33">
        <v>99</v>
      </c>
      <c r="F17" s="13">
        <f>SUM(D17:E17)</f>
        <v>192</v>
      </c>
      <c r="G17" s="13">
        <v>4</v>
      </c>
      <c r="H17" s="33">
        <v>1566</v>
      </c>
      <c r="I17" s="34">
        <v>54</v>
      </c>
      <c r="J17" s="32"/>
      <c r="K17" s="11">
        <v>5</v>
      </c>
      <c r="L17" s="331" t="s">
        <v>1069</v>
      </c>
      <c r="M17" s="12" t="s">
        <v>59</v>
      </c>
      <c r="N17" s="33">
        <v>99</v>
      </c>
      <c r="O17" s="33">
        <v>99</v>
      </c>
      <c r="P17" s="13">
        <f>SUM(N17:O17)</f>
        <v>198</v>
      </c>
      <c r="Q17" s="13">
        <v>9</v>
      </c>
      <c r="R17" s="33">
        <v>1569</v>
      </c>
      <c r="S17" s="34">
        <v>57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35">
        <v>4</v>
      </c>
      <c r="B18" s="16" t="s">
        <v>590</v>
      </c>
      <c r="C18" s="16" t="s">
        <v>82</v>
      </c>
      <c r="D18" s="36">
        <v>96</v>
      </c>
      <c r="E18" s="36">
        <v>96</v>
      </c>
      <c r="F18" s="17">
        <f>SUM(D18:E18)</f>
        <v>192</v>
      </c>
      <c r="G18" s="18">
        <v>4</v>
      </c>
      <c r="H18" s="36">
        <v>1560</v>
      </c>
      <c r="I18" s="37">
        <v>52</v>
      </c>
      <c r="J18" s="32"/>
      <c r="K18" s="35">
        <v>6</v>
      </c>
      <c r="L18" s="16" t="s">
        <v>1070</v>
      </c>
      <c r="M18" s="16" t="s">
        <v>589</v>
      </c>
      <c r="N18" s="36">
        <v>97</v>
      </c>
      <c r="O18" s="36">
        <v>98</v>
      </c>
      <c r="P18" s="17">
        <f>SUM(N18:O18)</f>
        <v>195</v>
      </c>
      <c r="Q18" s="18">
        <v>5</v>
      </c>
      <c r="R18" s="36">
        <v>1562</v>
      </c>
      <c r="S18" s="37">
        <v>57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9</v>
      </c>
      <c r="B19" s="16" t="s">
        <v>1074</v>
      </c>
      <c r="C19" s="16" t="s">
        <v>636</v>
      </c>
      <c r="D19" s="36">
        <v>96</v>
      </c>
      <c r="E19" s="36">
        <v>99</v>
      </c>
      <c r="F19" s="17">
        <f>SUM(D19:E19)</f>
        <v>195</v>
      </c>
      <c r="G19" s="18">
        <v>8</v>
      </c>
      <c r="H19" s="36">
        <v>1554</v>
      </c>
      <c r="I19" s="37">
        <v>49</v>
      </c>
      <c r="J19" s="32"/>
      <c r="K19" s="15">
        <v>3</v>
      </c>
      <c r="L19" s="16" t="s">
        <v>1066</v>
      </c>
      <c r="M19" s="16" t="s">
        <v>145</v>
      </c>
      <c r="N19" s="36">
        <v>99</v>
      </c>
      <c r="O19" s="36">
        <v>99</v>
      </c>
      <c r="P19" s="17">
        <f>SUM(N19:O19)</f>
        <v>198</v>
      </c>
      <c r="Q19" s="18">
        <v>9</v>
      </c>
      <c r="R19" s="36">
        <v>1553</v>
      </c>
      <c r="S19" s="37">
        <v>50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15">
        <v>3</v>
      </c>
      <c r="B20" s="16" t="s">
        <v>1065</v>
      </c>
      <c r="C20" s="16" t="s">
        <v>19</v>
      </c>
      <c r="D20" s="36">
        <v>97</v>
      </c>
      <c r="E20" s="36">
        <v>96</v>
      </c>
      <c r="F20" s="17">
        <f>SUM(D20:E20)</f>
        <v>193</v>
      </c>
      <c r="G20" s="18">
        <v>5</v>
      </c>
      <c r="H20" s="36">
        <v>1363</v>
      </c>
      <c r="I20" s="37">
        <v>49</v>
      </c>
      <c r="J20" s="32"/>
      <c r="K20" s="35">
        <v>8</v>
      </c>
      <c r="L20" s="16" t="s">
        <v>1073</v>
      </c>
      <c r="M20" s="16" t="s">
        <v>989</v>
      </c>
      <c r="N20" s="36">
        <v>98</v>
      </c>
      <c r="O20" s="36">
        <v>98</v>
      </c>
      <c r="P20" s="17">
        <f>SUM(N20:O20)</f>
        <v>196</v>
      </c>
      <c r="Q20" s="18">
        <v>7</v>
      </c>
      <c r="R20" s="36">
        <v>1551</v>
      </c>
      <c r="S20" s="37">
        <v>47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7</v>
      </c>
      <c r="B21" s="16" t="s">
        <v>275</v>
      </c>
      <c r="C21" s="16" t="s">
        <v>225</v>
      </c>
      <c r="D21" s="36">
        <v>97</v>
      </c>
      <c r="E21" s="36">
        <v>98</v>
      </c>
      <c r="F21" s="17">
        <f>SUM(D21:E21)</f>
        <v>195</v>
      </c>
      <c r="G21" s="18">
        <v>8</v>
      </c>
      <c r="H21" s="36">
        <v>1558</v>
      </c>
      <c r="I21" s="37">
        <v>48</v>
      </c>
      <c r="J21" s="32"/>
      <c r="K21" s="35">
        <v>2</v>
      </c>
      <c r="L21" s="16" t="s">
        <v>905</v>
      </c>
      <c r="M21" s="16" t="s">
        <v>906</v>
      </c>
      <c r="N21" s="36">
        <v>96</v>
      </c>
      <c r="O21" s="36">
        <v>97</v>
      </c>
      <c r="P21" s="17">
        <f>SUM(N21:O21)</f>
        <v>193</v>
      </c>
      <c r="Q21" s="18">
        <v>3</v>
      </c>
      <c r="R21" s="36">
        <v>1550</v>
      </c>
      <c r="S21" s="37">
        <v>43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35">
        <v>8</v>
      </c>
      <c r="B22" s="16" t="s">
        <v>1072</v>
      </c>
      <c r="C22" s="16" t="s">
        <v>423</v>
      </c>
      <c r="D22" s="36">
        <v>99</v>
      </c>
      <c r="E22" s="36">
        <v>98</v>
      </c>
      <c r="F22" s="17">
        <f>SUM(D22:E22)</f>
        <v>197</v>
      </c>
      <c r="G22" s="18">
        <v>9</v>
      </c>
      <c r="H22" s="36">
        <v>1370</v>
      </c>
      <c r="I22" s="37">
        <v>48</v>
      </c>
      <c r="J22" s="32"/>
      <c r="K22" s="35">
        <v>4</v>
      </c>
      <c r="L22" s="325" t="s">
        <v>1067</v>
      </c>
      <c r="M22" s="16" t="s">
        <v>989</v>
      </c>
      <c r="N22" s="36">
        <v>96</v>
      </c>
      <c r="O22" s="36">
        <v>98</v>
      </c>
      <c r="P22" s="17">
        <f>SUM(N22:O22)</f>
        <v>194</v>
      </c>
      <c r="Q22" s="18">
        <v>4</v>
      </c>
      <c r="R22" s="36">
        <v>1551</v>
      </c>
      <c r="S22" s="37">
        <v>42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35">
        <v>2</v>
      </c>
      <c r="B23" s="16" t="s">
        <v>1064</v>
      </c>
      <c r="C23" s="16" t="s">
        <v>43</v>
      </c>
      <c r="D23" s="36">
        <v>97</v>
      </c>
      <c r="E23" s="36">
        <v>98</v>
      </c>
      <c r="F23" s="17">
        <f>SUM(D23:E23)</f>
        <v>195</v>
      </c>
      <c r="G23" s="18">
        <v>8</v>
      </c>
      <c r="H23" s="36">
        <v>1546</v>
      </c>
      <c r="I23" s="37">
        <v>42</v>
      </c>
      <c r="J23" s="32"/>
      <c r="K23" s="15">
        <v>7</v>
      </c>
      <c r="L23" s="16" t="s">
        <v>1071</v>
      </c>
      <c r="M23" s="16" t="s">
        <v>589</v>
      </c>
      <c r="N23" s="36">
        <v>98</v>
      </c>
      <c r="O23" s="36">
        <v>98</v>
      </c>
      <c r="P23" s="17">
        <f>SUM(N23:O23)</f>
        <v>196</v>
      </c>
      <c r="Q23" s="18">
        <v>7</v>
      </c>
      <c r="R23" s="36">
        <v>1541</v>
      </c>
      <c r="S23" s="37">
        <v>39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5">
        <v>6</v>
      </c>
      <c r="B24" s="16" t="s">
        <v>250</v>
      </c>
      <c r="C24" s="16" t="s">
        <v>21</v>
      </c>
      <c r="D24" s="36">
        <v>94</v>
      </c>
      <c r="E24" s="36">
        <v>95</v>
      </c>
      <c r="F24" s="17">
        <f>SUM(D24:E24)</f>
        <v>189</v>
      </c>
      <c r="G24" s="18">
        <v>2</v>
      </c>
      <c r="H24" s="36">
        <v>1514</v>
      </c>
      <c r="I24" s="37">
        <v>18</v>
      </c>
      <c r="J24" s="32"/>
      <c r="K24" s="15">
        <v>1</v>
      </c>
      <c r="L24" s="16" t="s">
        <v>1063</v>
      </c>
      <c r="M24" s="16" t="s">
        <v>448</v>
      </c>
      <c r="N24" s="17">
        <v>96</v>
      </c>
      <c r="O24" s="17">
        <v>96</v>
      </c>
      <c r="P24" s="17">
        <f>SUM(N24:O24)</f>
        <v>192</v>
      </c>
      <c r="Q24" s="18">
        <v>2</v>
      </c>
      <c r="R24" s="20">
        <v>1522</v>
      </c>
      <c r="S24" s="21">
        <v>32</v>
      </c>
      <c r="T24" s="32"/>
      <c r="U24" s="32"/>
      <c r="V24" s="32"/>
      <c r="W24" s="32"/>
      <c r="X24" s="32"/>
      <c r="Y24" s="32"/>
      <c r="Z24" s="32"/>
    </row>
    <row r="25" spans="1:26" ht="15.75" customHeight="1">
      <c r="A25" s="23">
        <v>1</v>
      </c>
      <c r="B25" s="24" t="s">
        <v>1062</v>
      </c>
      <c r="C25" s="24" t="s">
        <v>1010</v>
      </c>
      <c r="D25" s="25" t="s">
        <v>32</v>
      </c>
      <c r="E25" s="25" t="s">
        <v>32</v>
      </c>
      <c r="F25" s="25">
        <f>SUM(D25:E25)</f>
        <v>0</v>
      </c>
      <c r="G25" s="26">
        <v>0</v>
      </c>
      <c r="H25" s="28">
        <v>767</v>
      </c>
      <c r="I25" s="29">
        <v>16</v>
      </c>
      <c r="J25" s="32"/>
      <c r="K25" s="23">
        <v>9</v>
      </c>
      <c r="L25" s="24" t="s">
        <v>1075</v>
      </c>
      <c r="M25" s="24" t="s">
        <v>989</v>
      </c>
      <c r="N25" s="38" t="s">
        <v>32</v>
      </c>
      <c r="O25" s="38" t="s">
        <v>32</v>
      </c>
      <c r="P25" s="25">
        <f>SUM(N25:O25)</f>
        <v>0</v>
      </c>
      <c r="Q25" s="26">
        <v>0</v>
      </c>
      <c r="R25" s="38">
        <v>954</v>
      </c>
      <c r="S25" s="39">
        <v>12</v>
      </c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2"/>
      <c r="I27" s="2"/>
      <c r="J27" s="32"/>
      <c r="K27" s="1"/>
      <c r="L27" s="2" t="s">
        <v>223</v>
      </c>
      <c r="M27" s="2"/>
      <c r="N27" s="2"/>
      <c r="O27" s="2"/>
      <c r="P27" s="2"/>
      <c r="Q27" s="2"/>
      <c r="R27" s="2"/>
      <c r="S27" s="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2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11">
        <v>1</v>
      </c>
      <c r="B29" s="12" t="s">
        <v>1076</v>
      </c>
      <c r="C29" s="12" t="s">
        <v>187</v>
      </c>
      <c r="D29" s="13">
        <v>98</v>
      </c>
      <c r="E29" s="13">
        <v>97</v>
      </c>
      <c r="F29" s="13">
        <f>SUM(D29:E29)</f>
        <v>195</v>
      </c>
      <c r="G29" s="13">
        <v>7</v>
      </c>
      <c r="H29" s="30">
        <v>1556</v>
      </c>
      <c r="I29" s="31">
        <v>56</v>
      </c>
      <c r="J29" s="32"/>
      <c r="K29" s="40">
        <v>8</v>
      </c>
      <c r="L29" s="12" t="s">
        <v>554</v>
      </c>
      <c r="M29" s="12" t="s">
        <v>396</v>
      </c>
      <c r="N29" s="33">
        <v>100</v>
      </c>
      <c r="O29" s="33">
        <v>99</v>
      </c>
      <c r="P29" s="13">
        <f>SUM(N29:O29)</f>
        <v>199</v>
      </c>
      <c r="Q29" s="13">
        <v>9</v>
      </c>
      <c r="R29" s="33">
        <v>1581</v>
      </c>
      <c r="S29" s="34">
        <v>72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35">
        <v>8</v>
      </c>
      <c r="B30" s="16" t="s">
        <v>1085</v>
      </c>
      <c r="C30" s="16" t="s">
        <v>423</v>
      </c>
      <c r="D30" s="36">
        <v>100</v>
      </c>
      <c r="E30" s="36">
        <v>99</v>
      </c>
      <c r="F30" s="17">
        <f>SUM(D30:E30)</f>
        <v>199</v>
      </c>
      <c r="G30" s="18">
        <v>9</v>
      </c>
      <c r="H30" s="36">
        <v>1371</v>
      </c>
      <c r="I30" s="37">
        <v>56</v>
      </c>
      <c r="J30" s="32"/>
      <c r="K30" s="15">
        <v>5</v>
      </c>
      <c r="L30" s="16" t="s">
        <v>908</v>
      </c>
      <c r="M30" s="16" t="s">
        <v>145</v>
      </c>
      <c r="N30" s="36">
        <v>96</v>
      </c>
      <c r="O30" s="36">
        <v>98</v>
      </c>
      <c r="P30" s="17">
        <f>SUM(N30:O30)</f>
        <v>194</v>
      </c>
      <c r="Q30" s="18">
        <v>6</v>
      </c>
      <c r="R30" s="36">
        <v>1552</v>
      </c>
      <c r="S30" s="37">
        <v>53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9</v>
      </c>
      <c r="B31" s="16" t="s">
        <v>1086</v>
      </c>
      <c r="C31" s="16" t="s">
        <v>423</v>
      </c>
      <c r="D31" s="36">
        <v>98</v>
      </c>
      <c r="E31" s="36">
        <v>99</v>
      </c>
      <c r="F31" s="17">
        <f>SUM(D31:E31)</f>
        <v>197</v>
      </c>
      <c r="G31" s="18">
        <v>8</v>
      </c>
      <c r="H31" s="36">
        <v>1366</v>
      </c>
      <c r="I31" s="37">
        <v>51</v>
      </c>
      <c r="J31" s="32"/>
      <c r="K31" s="15">
        <v>3</v>
      </c>
      <c r="L31" s="16" t="s">
        <v>1080</v>
      </c>
      <c r="M31" s="16" t="s">
        <v>100</v>
      </c>
      <c r="N31" s="36">
        <v>96</v>
      </c>
      <c r="O31" s="36">
        <v>99</v>
      </c>
      <c r="P31" s="17">
        <f>SUM(N31:O31)</f>
        <v>195</v>
      </c>
      <c r="Q31" s="18">
        <v>8</v>
      </c>
      <c r="R31" s="36">
        <v>1544</v>
      </c>
      <c r="S31" s="37">
        <v>48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15">
        <v>3</v>
      </c>
      <c r="B32" s="16" t="s">
        <v>1079</v>
      </c>
      <c r="C32" s="16" t="s">
        <v>989</v>
      </c>
      <c r="D32" s="36">
        <v>96</v>
      </c>
      <c r="E32" s="36">
        <v>93</v>
      </c>
      <c r="F32" s="17">
        <f>SUM(D32:E32)</f>
        <v>189</v>
      </c>
      <c r="G32" s="18">
        <v>3</v>
      </c>
      <c r="H32" s="36">
        <v>1550</v>
      </c>
      <c r="I32" s="37">
        <v>50</v>
      </c>
      <c r="J32" s="32"/>
      <c r="K32" s="35">
        <v>4</v>
      </c>
      <c r="L32" s="16" t="s">
        <v>694</v>
      </c>
      <c r="M32" s="16" t="s">
        <v>225</v>
      </c>
      <c r="N32" s="36">
        <v>97</v>
      </c>
      <c r="O32" s="36">
        <v>98</v>
      </c>
      <c r="P32" s="17">
        <f>SUM(N32:O32)</f>
        <v>195</v>
      </c>
      <c r="Q32" s="18">
        <v>8</v>
      </c>
      <c r="R32" s="36">
        <v>1540</v>
      </c>
      <c r="S32" s="37">
        <v>45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35">
        <v>2</v>
      </c>
      <c r="B33" s="16" t="s">
        <v>1078</v>
      </c>
      <c r="C33" s="16" t="s">
        <v>273</v>
      </c>
      <c r="D33" s="36">
        <v>96</v>
      </c>
      <c r="E33" s="36">
        <v>94</v>
      </c>
      <c r="F33" s="17">
        <f>SUM(D33:E33)</f>
        <v>190</v>
      </c>
      <c r="G33" s="18">
        <v>4</v>
      </c>
      <c r="H33" s="36">
        <v>1544</v>
      </c>
      <c r="I33" s="37">
        <v>46</v>
      </c>
      <c r="J33" s="32"/>
      <c r="K33" s="15">
        <v>1</v>
      </c>
      <c r="L33" s="16" t="s">
        <v>1077</v>
      </c>
      <c r="M33" s="16" t="s">
        <v>989</v>
      </c>
      <c r="N33" s="17">
        <v>97</v>
      </c>
      <c r="O33" s="17">
        <v>94</v>
      </c>
      <c r="P33" s="17">
        <f>SUM(N33:O33)</f>
        <v>191</v>
      </c>
      <c r="Q33" s="18">
        <v>5</v>
      </c>
      <c r="R33" s="20">
        <v>1435</v>
      </c>
      <c r="S33" s="21">
        <v>40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35">
        <v>6</v>
      </c>
      <c r="B34" s="16" t="s">
        <v>186</v>
      </c>
      <c r="C34" s="16" t="s">
        <v>187</v>
      </c>
      <c r="D34" s="36">
        <v>96</v>
      </c>
      <c r="E34" s="36">
        <v>99</v>
      </c>
      <c r="F34" s="17">
        <f>SUM(D34:E34)</f>
        <v>195</v>
      </c>
      <c r="G34" s="18">
        <v>7</v>
      </c>
      <c r="H34" s="36">
        <v>1540</v>
      </c>
      <c r="I34" s="37">
        <v>43</v>
      </c>
      <c r="J34" s="32"/>
      <c r="K34" s="35">
        <v>6</v>
      </c>
      <c r="L34" s="16" t="s">
        <v>1082</v>
      </c>
      <c r="M34" s="16" t="s">
        <v>589</v>
      </c>
      <c r="N34" s="36" t="s">
        <v>32</v>
      </c>
      <c r="O34" s="36" t="s">
        <v>32</v>
      </c>
      <c r="P34" s="17">
        <f>SUM(N34:O34)</f>
        <v>0</v>
      </c>
      <c r="Q34" s="18">
        <v>0</v>
      </c>
      <c r="R34" s="36">
        <v>972</v>
      </c>
      <c r="S34" s="37">
        <v>34</v>
      </c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5</v>
      </c>
      <c r="B35" s="16" t="s">
        <v>1033</v>
      </c>
      <c r="C35" s="16" t="s">
        <v>402</v>
      </c>
      <c r="D35" s="36">
        <v>98</v>
      </c>
      <c r="E35" s="36">
        <v>96</v>
      </c>
      <c r="F35" s="17">
        <f>SUM(D35:E35)</f>
        <v>194</v>
      </c>
      <c r="G35" s="18">
        <v>5</v>
      </c>
      <c r="H35" s="36">
        <v>1529</v>
      </c>
      <c r="I35" s="37">
        <v>37</v>
      </c>
      <c r="J35" s="32"/>
      <c r="K35" s="15">
        <v>9</v>
      </c>
      <c r="L35" s="325" t="s">
        <v>889</v>
      </c>
      <c r="M35" s="16" t="s">
        <v>252</v>
      </c>
      <c r="N35" s="326">
        <v>94</v>
      </c>
      <c r="O35" s="326">
        <v>93</v>
      </c>
      <c r="P35" s="17">
        <f>SUM(N35:O35)</f>
        <v>187</v>
      </c>
      <c r="Q35" s="18">
        <v>4</v>
      </c>
      <c r="R35" s="36">
        <v>1521</v>
      </c>
      <c r="S35" s="37">
        <v>32</v>
      </c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7</v>
      </c>
      <c r="B36" s="16" t="s">
        <v>1083</v>
      </c>
      <c r="C36" s="16" t="s">
        <v>252</v>
      </c>
      <c r="D36" s="36">
        <v>92</v>
      </c>
      <c r="E36" s="36">
        <v>94</v>
      </c>
      <c r="F36" s="17">
        <f>SUM(D36:E36)</f>
        <v>186</v>
      </c>
      <c r="G36" s="18">
        <v>2</v>
      </c>
      <c r="H36" s="36">
        <v>565</v>
      </c>
      <c r="I36" s="37">
        <v>8</v>
      </c>
      <c r="J36" s="32"/>
      <c r="K36" s="15">
        <v>7</v>
      </c>
      <c r="L36" s="16" t="s">
        <v>1084</v>
      </c>
      <c r="M36" s="16" t="s">
        <v>423</v>
      </c>
      <c r="N36" s="36" t="s">
        <v>32</v>
      </c>
      <c r="O36" s="36"/>
      <c r="P36" s="17">
        <f>SUM(N36:O36)</f>
        <v>0</v>
      </c>
      <c r="Q36" s="18">
        <v>0</v>
      </c>
      <c r="R36" s="36">
        <v>1053</v>
      </c>
      <c r="S36" s="37">
        <v>26</v>
      </c>
      <c r="T36" s="32"/>
      <c r="U36" s="32"/>
      <c r="V36" s="32"/>
      <c r="W36" s="32"/>
      <c r="X36" s="32"/>
      <c r="Y36" s="32"/>
      <c r="Z36" s="32"/>
    </row>
    <row r="37" spans="1:26" ht="15.75" customHeight="1">
      <c r="A37" s="41">
        <v>4</v>
      </c>
      <c r="B37" s="24" t="s">
        <v>1081</v>
      </c>
      <c r="C37" s="24" t="s">
        <v>145</v>
      </c>
      <c r="D37" s="38" t="s">
        <v>32</v>
      </c>
      <c r="E37" s="38" t="s">
        <v>32</v>
      </c>
      <c r="F37" s="25">
        <f>SUM(D37:E37)</f>
        <v>0</v>
      </c>
      <c r="G37" s="26">
        <v>0</v>
      </c>
      <c r="H37" s="38">
        <v>0</v>
      </c>
      <c r="I37" s="39">
        <v>0</v>
      </c>
      <c r="J37" s="32"/>
      <c r="K37" s="41">
        <v>2</v>
      </c>
      <c r="L37" s="24" t="s">
        <v>893</v>
      </c>
      <c r="M37" s="24" t="s">
        <v>469</v>
      </c>
      <c r="N37" s="38" t="s">
        <v>32</v>
      </c>
      <c r="O37" s="38" t="s">
        <v>32</v>
      </c>
      <c r="P37" s="25">
        <f>SUM(N37:O37)</f>
        <v>0</v>
      </c>
      <c r="Q37" s="26">
        <v>0</v>
      </c>
      <c r="R37" s="38">
        <v>705</v>
      </c>
      <c r="S37" s="39">
        <v>7</v>
      </c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2"/>
      <c r="I39" s="2"/>
      <c r="J39" s="32"/>
      <c r="K39" s="1"/>
      <c r="L39" s="2" t="s">
        <v>244</v>
      </c>
      <c r="M39" s="2"/>
      <c r="N39" s="2"/>
      <c r="O39" s="2"/>
      <c r="P39" s="2"/>
      <c r="Q39" s="2"/>
      <c r="R39" s="2"/>
      <c r="S39" s="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2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2"/>
      <c r="U40" s="32"/>
      <c r="V40" s="32"/>
      <c r="W40" s="32"/>
      <c r="X40" s="32"/>
      <c r="Y40" s="32"/>
      <c r="Z40" s="32"/>
    </row>
    <row r="41" spans="1:26" ht="15.75" customHeight="1">
      <c r="A41" s="11">
        <v>9</v>
      </c>
      <c r="B41" s="12" t="s">
        <v>438</v>
      </c>
      <c r="C41" s="12" t="s">
        <v>21</v>
      </c>
      <c r="D41" s="33">
        <v>99</v>
      </c>
      <c r="E41" s="33">
        <v>99</v>
      </c>
      <c r="F41" s="13">
        <f>SUM(D41:E41)</f>
        <v>198</v>
      </c>
      <c r="G41" s="13">
        <v>9</v>
      </c>
      <c r="H41" s="33">
        <v>1569</v>
      </c>
      <c r="I41" s="34">
        <v>67</v>
      </c>
      <c r="J41" s="32"/>
      <c r="K41" s="11">
        <v>1</v>
      </c>
      <c r="L41" s="12" t="s">
        <v>1088</v>
      </c>
      <c r="M41" s="12" t="s">
        <v>390</v>
      </c>
      <c r="N41" s="13">
        <v>96</v>
      </c>
      <c r="O41" s="13">
        <v>96</v>
      </c>
      <c r="P41" s="13">
        <f>SUM(N41:O41)</f>
        <v>192</v>
      </c>
      <c r="Q41" s="13">
        <v>9</v>
      </c>
      <c r="R41" s="30">
        <v>1538</v>
      </c>
      <c r="S41" s="31">
        <v>68</v>
      </c>
      <c r="T41" s="32"/>
      <c r="U41" s="32"/>
      <c r="V41" s="32"/>
      <c r="W41" s="32"/>
      <c r="X41" s="32"/>
      <c r="Y41" s="32"/>
      <c r="Z41" s="32"/>
    </row>
    <row r="42" spans="1:26" ht="15.75" customHeight="1">
      <c r="A42" s="35">
        <v>6</v>
      </c>
      <c r="B42" s="16" t="s">
        <v>1092</v>
      </c>
      <c r="C42" s="16" t="s">
        <v>112</v>
      </c>
      <c r="D42" s="36">
        <v>97</v>
      </c>
      <c r="E42" s="36">
        <v>96</v>
      </c>
      <c r="F42" s="17">
        <f>SUM(D42:E42)</f>
        <v>193</v>
      </c>
      <c r="G42" s="18">
        <v>6</v>
      </c>
      <c r="H42" s="36">
        <v>1563</v>
      </c>
      <c r="I42" s="37">
        <v>60</v>
      </c>
      <c r="J42" s="32"/>
      <c r="K42" s="15">
        <v>7</v>
      </c>
      <c r="L42" s="16" t="s">
        <v>1094</v>
      </c>
      <c r="M42" s="16" t="s">
        <v>281</v>
      </c>
      <c r="N42" s="36">
        <v>97</v>
      </c>
      <c r="O42" s="36">
        <v>94</v>
      </c>
      <c r="P42" s="17">
        <f>SUM(N42:O42)</f>
        <v>191</v>
      </c>
      <c r="Q42" s="18">
        <v>8</v>
      </c>
      <c r="R42" s="36">
        <v>1532</v>
      </c>
      <c r="S42" s="37">
        <v>63</v>
      </c>
      <c r="T42" s="32"/>
      <c r="U42" s="32"/>
      <c r="V42" s="32"/>
      <c r="W42" s="32"/>
      <c r="X42" s="32"/>
      <c r="Y42" s="32"/>
      <c r="Z42" s="32"/>
    </row>
    <row r="43" spans="1:26" ht="15.75" customHeight="1">
      <c r="A43" s="15">
        <v>5</v>
      </c>
      <c r="B43" s="16" t="s">
        <v>1091</v>
      </c>
      <c r="C43" s="16" t="s">
        <v>43</v>
      </c>
      <c r="D43" s="36">
        <v>97</v>
      </c>
      <c r="E43" s="36">
        <v>98</v>
      </c>
      <c r="F43" s="17">
        <f>SUM(D43:E43)</f>
        <v>195</v>
      </c>
      <c r="G43" s="18">
        <v>8</v>
      </c>
      <c r="H43" s="36">
        <v>1552</v>
      </c>
      <c r="I43" s="37">
        <v>52</v>
      </c>
      <c r="J43" s="32"/>
      <c r="K43" s="35">
        <v>8</v>
      </c>
      <c r="L43" s="16" t="s">
        <v>1095</v>
      </c>
      <c r="M43" s="16" t="s">
        <v>989</v>
      </c>
      <c r="N43" s="36">
        <v>98</v>
      </c>
      <c r="O43" s="36">
        <v>92</v>
      </c>
      <c r="P43" s="17">
        <f>SUM(N43:O43)</f>
        <v>190</v>
      </c>
      <c r="Q43" s="18">
        <v>7</v>
      </c>
      <c r="R43" s="36">
        <v>1435</v>
      </c>
      <c r="S43" s="37">
        <v>56</v>
      </c>
      <c r="T43" s="32"/>
      <c r="U43" s="32"/>
      <c r="V43" s="32"/>
      <c r="W43" s="32"/>
      <c r="X43" s="32"/>
      <c r="Y43" s="32"/>
      <c r="Z43" s="32"/>
    </row>
    <row r="44" spans="1:26" ht="15.75" customHeight="1">
      <c r="A44" s="35">
        <v>4</v>
      </c>
      <c r="B44" s="16" t="s">
        <v>619</v>
      </c>
      <c r="C44" s="16" t="s">
        <v>21</v>
      </c>
      <c r="D44" s="36">
        <v>98</v>
      </c>
      <c r="E44" s="36">
        <v>97</v>
      </c>
      <c r="F44" s="17">
        <f>SUM(D44:E44)</f>
        <v>195</v>
      </c>
      <c r="G44" s="18">
        <v>8</v>
      </c>
      <c r="H44" s="36">
        <v>1544</v>
      </c>
      <c r="I44" s="37">
        <v>50</v>
      </c>
      <c r="J44" s="32"/>
      <c r="K44" s="15">
        <v>3</v>
      </c>
      <c r="L44" s="16" t="s">
        <v>839</v>
      </c>
      <c r="M44" s="16" t="s">
        <v>273</v>
      </c>
      <c r="N44" s="36">
        <v>96</v>
      </c>
      <c r="O44" s="36">
        <v>92</v>
      </c>
      <c r="P44" s="17">
        <f>SUM(N44:O44)</f>
        <v>188</v>
      </c>
      <c r="Q44" s="18">
        <v>5</v>
      </c>
      <c r="R44" s="36">
        <v>1510</v>
      </c>
      <c r="S44" s="37">
        <v>46</v>
      </c>
      <c r="T44" s="32"/>
      <c r="U44" s="32"/>
      <c r="V44" s="32"/>
      <c r="W44" s="32"/>
      <c r="X44" s="32"/>
      <c r="Y44" s="32"/>
      <c r="Z44" s="32"/>
    </row>
    <row r="45" spans="1:26" ht="15.75" customHeight="1">
      <c r="A45" s="15">
        <v>7</v>
      </c>
      <c r="B45" s="16" t="s">
        <v>1093</v>
      </c>
      <c r="C45" s="16" t="s">
        <v>448</v>
      </c>
      <c r="D45" s="36" t="s">
        <v>32</v>
      </c>
      <c r="E45" s="36" t="s">
        <v>32</v>
      </c>
      <c r="F45" s="17">
        <f>SUM(D45:E45)</f>
        <v>0</v>
      </c>
      <c r="G45" s="18">
        <v>0</v>
      </c>
      <c r="H45" s="36">
        <v>1354</v>
      </c>
      <c r="I45" s="37">
        <v>43</v>
      </c>
      <c r="J45" s="32"/>
      <c r="K45" s="35">
        <v>2</v>
      </c>
      <c r="L45" s="16" t="s">
        <v>442</v>
      </c>
      <c r="M45" s="16" t="s">
        <v>423</v>
      </c>
      <c r="N45" s="36">
        <v>91</v>
      </c>
      <c r="O45" s="36">
        <v>90</v>
      </c>
      <c r="P45" s="17">
        <f>SUM(N45:O45)</f>
        <v>181</v>
      </c>
      <c r="Q45" s="18">
        <v>4</v>
      </c>
      <c r="R45" s="36">
        <v>1316</v>
      </c>
      <c r="S45" s="37">
        <v>42</v>
      </c>
      <c r="T45" s="32"/>
      <c r="U45" s="32"/>
      <c r="V45" s="32"/>
      <c r="W45" s="32"/>
      <c r="X45" s="32"/>
      <c r="Y45" s="32"/>
      <c r="Z45" s="32"/>
    </row>
    <row r="46" spans="1:26" ht="15.75" customHeight="1">
      <c r="A46" s="35">
        <v>8</v>
      </c>
      <c r="B46" s="16" t="s">
        <v>491</v>
      </c>
      <c r="C46" s="16" t="s">
        <v>396</v>
      </c>
      <c r="D46" s="36">
        <v>96</v>
      </c>
      <c r="E46" s="36">
        <v>95</v>
      </c>
      <c r="F46" s="17">
        <f>SUM(D46:E46)</f>
        <v>191</v>
      </c>
      <c r="G46" s="18">
        <v>5</v>
      </c>
      <c r="H46" s="36">
        <v>1521</v>
      </c>
      <c r="I46" s="37">
        <v>31</v>
      </c>
      <c r="J46" s="32"/>
      <c r="K46" s="15">
        <v>9</v>
      </c>
      <c r="L46" s="16" t="s">
        <v>618</v>
      </c>
      <c r="M46" s="16" t="s">
        <v>21</v>
      </c>
      <c r="N46" s="36">
        <v>96</v>
      </c>
      <c r="O46" s="36">
        <v>94</v>
      </c>
      <c r="P46" s="17">
        <f>SUM(N46:O46)</f>
        <v>190</v>
      </c>
      <c r="Q46" s="18">
        <v>7</v>
      </c>
      <c r="R46" s="36">
        <v>1381</v>
      </c>
      <c r="S46" s="37">
        <v>38</v>
      </c>
      <c r="T46" s="32"/>
      <c r="U46" s="32"/>
      <c r="V46" s="32"/>
      <c r="W46" s="32"/>
      <c r="X46" s="32"/>
      <c r="Y46" s="32"/>
      <c r="Z46" s="32"/>
    </row>
    <row r="47" spans="1:26" ht="15.75" customHeight="1">
      <c r="A47" s="35">
        <v>2</v>
      </c>
      <c r="B47" s="16" t="s">
        <v>71</v>
      </c>
      <c r="C47" s="16" t="s">
        <v>72</v>
      </c>
      <c r="D47" s="36">
        <v>94</v>
      </c>
      <c r="E47" s="36">
        <v>93</v>
      </c>
      <c r="F47" s="17">
        <f>SUM(D47:E47)</f>
        <v>187</v>
      </c>
      <c r="G47" s="18">
        <v>4</v>
      </c>
      <c r="H47" s="36">
        <v>1505</v>
      </c>
      <c r="I47" s="37">
        <v>22</v>
      </c>
      <c r="J47" s="32"/>
      <c r="K47" s="35">
        <v>6</v>
      </c>
      <c r="L47" s="16" t="s">
        <v>1035</v>
      </c>
      <c r="M47" s="16" t="s">
        <v>21</v>
      </c>
      <c r="N47" s="36" t="s">
        <v>32</v>
      </c>
      <c r="O47" s="36" t="s">
        <v>32</v>
      </c>
      <c r="P47" s="17">
        <f>SUM(N47:O47)</f>
        <v>0</v>
      </c>
      <c r="Q47" s="18">
        <v>0</v>
      </c>
      <c r="R47" s="36">
        <v>928</v>
      </c>
      <c r="S47" s="37">
        <v>23</v>
      </c>
      <c r="T47" s="32"/>
      <c r="U47" s="32"/>
      <c r="V47" s="32"/>
      <c r="W47" s="32"/>
      <c r="X47" s="32"/>
      <c r="Y47" s="32"/>
      <c r="Z47" s="32"/>
    </row>
    <row r="48" spans="1:26" ht="15.75" customHeight="1">
      <c r="A48" s="15">
        <v>1</v>
      </c>
      <c r="B48" s="16" t="s">
        <v>1087</v>
      </c>
      <c r="C48" s="16" t="s">
        <v>423</v>
      </c>
      <c r="D48" s="17" t="s">
        <v>32</v>
      </c>
      <c r="E48" s="17" t="s">
        <v>32</v>
      </c>
      <c r="F48" s="17">
        <f>SUM(D48:E48)</f>
        <v>0</v>
      </c>
      <c r="G48" s="18">
        <v>0</v>
      </c>
      <c r="H48" s="20">
        <v>953</v>
      </c>
      <c r="I48" s="21">
        <v>21</v>
      </c>
      <c r="J48" s="32"/>
      <c r="K48" s="35">
        <v>4</v>
      </c>
      <c r="L48" s="16" t="s">
        <v>1090</v>
      </c>
      <c r="M48" s="16" t="s">
        <v>77</v>
      </c>
      <c r="N48" s="36">
        <v>0</v>
      </c>
      <c r="O48" s="36">
        <v>0</v>
      </c>
      <c r="P48" s="17">
        <f>SUM(N48:O48)</f>
        <v>0</v>
      </c>
      <c r="Q48" s="18">
        <v>0</v>
      </c>
      <c r="R48" s="36">
        <v>391</v>
      </c>
      <c r="S48" s="37">
        <v>10</v>
      </c>
      <c r="T48" s="32"/>
      <c r="U48" s="32"/>
      <c r="V48" s="32"/>
      <c r="W48" s="32"/>
      <c r="X48" s="32"/>
      <c r="Y48" s="32"/>
      <c r="Z48" s="32"/>
    </row>
    <row r="49" spans="1:26" ht="15.75" customHeight="1">
      <c r="A49" s="23">
        <v>3</v>
      </c>
      <c r="B49" s="24" t="s">
        <v>1089</v>
      </c>
      <c r="C49" s="24" t="s">
        <v>471</v>
      </c>
      <c r="D49" s="38">
        <v>92</v>
      </c>
      <c r="E49" s="38">
        <v>92</v>
      </c>
      <c r="F49" s="25">
        <f>SUM(D49:E49)</f>
        <v>184</v>
      </c>
      <c r="G49" s="26">
        <v>3</v>
      </c>
      <c r="H49" s="38">
        <v>1111</v>
      </c>
      <c r="I49" s="39">
        <v>20</v>
      </c>
      <c r="J49" s="32"/>
      <c r="K49" s="23">
        <v>5</v>
      </c>
      <c r="L49" s="24" t="s">
        <v>422</v>
      </c>
      <c r="M49" s="24" t="s">
        <v>423</v>
      </c>
      <c r="N49" s="38" t="s">
        <v>32</v>
      </c>
      <c r="O49" s="38" t="s">
        <v>32</v>
      </c>
      <c r="P49" s="25">
        <f>SUM(N49:O49)</f>
        <v>0</v>
      </c>
      <c r="Q49" s="26">
        <v>0</v>
      </c>
      <c r="R49" s="38">
        <v>0</v>
      </c>
      <c r="S49" s="39">
        <v>0</v>
      </c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2"/>
      <c r="I51" s="2"/>
      <c r="J51" s="32"/>
      <c r="K51" s="1"/>
      <c r="L51" s="2" t="s">
        <v>264</v>
      </c>
      <c r="M51" s="2"/>
      <c r="N51" s="2"/>
      <c r="O51" s="2"/>
      <c r="P51" s="2"/>
      <c r="Q51" s="2"/>
      <c r="R51" s="2"/>
      <c r="S51" s="2"/>
      <c r="T51" s="32"/>
      <c r="U51" s="32"/>
      <c r="V51" s="32"/>
      <c r="W51" s="32"/>
      <c r="X51" s="32"/>
      <c r="Y51" s="32"/>
      <c r="Z51" s="32"/>
    </row>
    <row r="52" spans="1:26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J52" s="32"/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  <c r="T52" s="32"/>
      <c r="U52" s="32"/>
      <c r="V52" s="32"/>
      <c r="W52" s="32"/>
      <c r="X52" s="32"/>
      <c r="Y52" s="32"/>
      <c r="Z52" s="32"/>
    </row>
    <row r="53" spans="1:26" ht="15.75" customHeight="1">
      <c r="A53" s="11">
        <v>3</v>
      </c>
      <c r="B53" s="12" t="s">
        <v>1098</v>
      </c>
      <c r="C53" s="12" t="s">
        <v>112</v>
      </c>
      <c r="D53" s="33">
        <v>97</v>
      </c>
      <c r="E53" s="33">
        <v>99</v>
      </c>
      <c r="F53" s="13">
        <f>SUM(D53:E53)</f>
        <v>196</v>
      </c>
      <c r="G53" s="13">
        <v>9</v>
      </c>
      <c r="H53" s="33">
        <v>1555</v>
      </c>
      <c r="I53" s="34">
        <v>64</v>
      </c>
      <c r="J53" s="32"/>
      <c r="K53" s="11">
        <v>5</v>
      </c>
      <c r="L53" s="12" t="s">
        <v>487</v>
      </c>
      <c r="M53" s="12" t="s">
        <v>273</v>
      </c>
      <c r="N53" s="33">
        <v>96</v>
      </c>
      <c r="O53" s="33">
        <v>95</v>
      </c>
      <c r="P53" s="13">
        <f>SUM(N53:O53)</f>
        <v>191</v>
      </c>
      <c r="Q53" s="13">
        <v>6</v>
      </c>
      <c r="R53" s="33">
        <v>1540</v>
      </c>
      <c r="S53" s="34">
        <v>56</v>
      </c>
      <c r="T53" s="32"/>
      <c r="U53" s="32"/>
      <c r="V53" s="32"/>
      <c r="W53" s="32"/>
      <c r="X53" s="32"/>
      <c r="Y53" s="32"/>
      <c r="Z53" s="32"/>
    </row>
    <row r="54" spans="1:26" ht="15.75" customHeight="1">
      <c r="A54" s="15">
        <v>1</v>
      </c>
      <c r="B54" s="16" t="s">
        <v>27</v>
      </c>
      <c r="C54" s="16" t="s">
        <v>19</v>
      </c>
      <c r="D54" s="17">
        <v>99</v>
      </c>
      <c r="E54" s="17">
        <v>97</v>
      </c>
      <c r="F54" s="17">
        <f>SUM(D54:E54)</f>
        <v>196</v>
      </c>
      <c r="G54" s="18">
        <v>9</v>
      </c>
      <c r="H54" s="20">
        <v>1543</v>
      </c>
      <c r="I54" s="21">
        <v>60</v>
      </c>
      <c r="J54" s="32"/>
      <c r="K54" s="35">
        <v>4</v>
      </c>
      <c r="L54" s="16" t="s">
        <v>1099</v>
      </c>
      <c r="M54" s="16" t="s">
        <v>396</v>
      </c>
      <c r="N54" s="36">
        <v>95</v>
      </c>
      <c r="O54" s="36">
        <v>93</v>
      </c>
      <c r="P54" s="17">
        <f>SUM(N54:O54)</f>
        <v>188</v>
      </c>
      <c r="Q54" s="18">
        <v>3</v>
      </c>
      <c r="R54" s="36">
        <v>1529</v>
      </c>
      <c r="S54" s="37">
        <v>49</v>
      </c>
      <c r="T54" s="32"/>
      <c r="U54" s="32"/>
      <c r="V54" s="32"/>
      <c r="W54" s="32"/>
      <c r="X54" s="32"/>
      <c r="Y54" s="32"/>
      <c r="Z54" s="32"/>
    </row>
    <row r="55" spans="1:26" ht="15.75" customHeight="1">
      <c r="A55" s="35">
        <v>6</v>
      </c>
      <c r="B55" s="16" t="s">
        <v>911</v>
      </c>
      <c r="C55" s="16" t="s">
        <v>145</v>
      </c>
      <c r="D55" s="36">
        <v>97</v>
      </c>
      <c r="E55" s="36">
        <v>97</v>
      </c>
      <c r="F55" s="17">
        <f>SUM(D55:E55)</f>
        <v>194</v>
      </c>
      <c r="G55" s="18">
        <v>7</v>
      </c>
      <c r="H55" s="36">
        <v>1541</v>
      </c>
      <c r="I55" s="37">
        <v>54</v>
      </c>
      <c r="J55" s="32"/>
      <c r="K55" s="15">
        <v>3</v>
      </c>
      <c r="L55" s="16" t="s">
        <v>1054</v>
      </c>
      <c r="M55" s="16" t="s">
        <v>589</v>
      </c>
      <c r="N55" s="36">
        <v>96</v>
      </c>
      <c r="O55" s="36">
        <v>97</v>
      </c>
      <c r="P55" s="17">
        <f>SUM(N55:O55)</f>
        <v>193</v>
      </c>
      <c r="Q55" s="18">
        <v>9</v>
      </c>
      <c r="R55" s="36">
        <v>1529</v>
      </c>
      <c r="S55" s="37">
        <v>48</v>
      </c>
      <c r="T55" s="32"/>
      <c r="U55" s="32"/>
      <c r="V55" s="32"/>
      <c r="W55" s="32"/>
      <c r="X55" s="32"/>
      <c r="Y55" s="32"/>
      <c r="Z55" s="32"/>
    </row>
    <row r="56" spans="1:26" ht="15.75" customHeight="1">
      <c r="A56" s="15">
        <v>5</v>
      </c>
      <c r="B56" s="16" t="s">
        <v>573</v>
      </c>
      <c r="C56" s="16" t="s">
        <v>402</v>
      </c>
      <c r="D56" s="36">
        <v>96</v>
      </c>
      <c r="E56" s="36">
        <v>97</v>
      </c>
      <c r="F56" s="17">
        <f>SUM(D56:E56)</f>
        <v>193</v>
      </c>
      <c r="G56" s="18">
        <v>6</v>
      </c>
      <c r="H56" s="36">
        <v>1536</v>
      </c>
      <c r="I56" s="37">
        <v>50</v>
      </c>
      <c r="J56" s="32"/>
      <c r="K56" s="15">
        <v>1</v>
      </c>
      <c r="L56" s="16" t="s">
        <v>1096</v>
      </c>
      <c r="M56" s="16" t="s">
        <v>423</v>
      </c>
      <c r="N56" s="17">
        <v>97</v>
      </c>
      <c r="O56" s="17">
        <v>92</v>
      </c>
      <c r="P56" s="17">
        <f>SUM(N56:O56)</f>
        <v>189</v>
      </c>
      <c r="Q56" s="18">
        <v>4</v>
      </c>
      <c r="R56" s="20">
        <v>1345</v>
      </c>
      <c r="S56" s="21">
        <v>46</v>
      </c>
      <c r="T56" s="32"/>
      <c r="U56" s="32"/>
      <c r="V56" s="32"/>
      <c r="W56" s="32"/>
      <c r="X56" s="32"/>
      <c r="Y56" s="32"/>
      <c r="Z56" s="32"/>
    </row>
    <row r="57" spans="1:26" ht="15.75" customHeight="1">
      <c r="A57" s="35">
        <v>8</v>
      </c>
      <c r="B57" s="16" t="s">
        <v>777</v>
      </c>
      <c r="C57" s="16" t="s">
        <v>59</v>
      </c>
      <c r="D57" s="36">
        <v>94</v>
      </c>
      <c r="E57" s="36">
        <v>90</v>
      </c>
      <c r="F57" s="17">
        <f>SUM(D57:E57)</f>
        <v>184</v>
      </c>
      <c r="G57" s="18">
        <v>2</v>
      </c>
      <c r="H57" s="36">
        <v>1524</v>
      </c>
      <c r="I57" s="37">
        <v>41</v>
      </c>
      <c r="J57" s="32"/>
      <c r="K57" s="15">
        <v>9</v>
      </c>
      <c r="L57" s="16" t="s">
        <v>1103</v>
      </c>
      <c r="M57" s="16" t="s">
        <v>131</v>
      </c>
      <c r="N57" s="36">
        <v>94</v>
      </c>
      <c r="O57" s="36">
        <v>96</v>
      </c>
      <c r="P57" s="17">
        <f>SUM(N57:O57)</f>
        <v>190</v>
      </c>
      <c r="Q57" s="18">
        <v>5</v>
      </c>
      <c r="R57" s="36">
        <v>1524</v>
      </c>
      <c r="S57" s="37">
        <v>44</v>
      </c>
      <c r="T57" s="32"/>
      <c r="U57" s="32"/>
      <c r="V57" s="32"/>
      <c r="W57" s="32"/>
      <c r="X57" s="32"/>
      <c r="Y57" s="32"/>
      <c r="Z57" s="32"/>
    </row>
    <row r="58" spans="1:26" ht="15.75" customHeight="1">
      <c r="A58" s="15">
        <v>9</v>
      </c>
      <c r="B58" s="16" t="s">
        <v>98</v>
      </c>
      <c r="C58" s="16" t="s">
        <v>80</v>
      </c>
      <c r="D58" s="36">
        <v>95</v>
      </c>
      <c r="E58" s="36">
        <v>98</v>
      </c>
      <c r="F58" s="17">
        <f>SUM(D58:E58)</f>
        <v>193</v>
      </c>
      <c r="G58" s="18">
        <v>6</v>
      </c>
      <c r="H58" s="36">
        <v>1523</v>
      </c>
      <c r="I58" s="37">
        <v>39</v>
      </c>
      <c r="J58" s="32"/>
      <c r="K58" s="35">
        <v>2</v>
      </c>
      <c r="L58" s="16" t="s">
        <v>1097</v>
      </c>
      <c r="M58" s="16" t="s">
        <v>100</v>
      </c>
      <c r="N58" s="36">
        <v>94</v>
      </c>
      <c r="O58" s="36">
        <v>94</v>
      </c>
      <c r="P58" s="17">
        <f>SUM(N58:O58)</f>
        <v>188</v>
      </c>
      <c r="Q58" s="18">
        <v>3</v>
      </c>
      <c r="R58" s="36">
        <v>1435</v>
      </c>
      <c r="S58" s="37">
        <v>44</v>
      </c>
      <c r="T58" s="32"/>
      <c r="U58" s="32"/>
      <c r="V58" s="32"/>
      <c r="W58" s="32"/>
      <c r="X58" s="32"/>
      <c r="Y58" s="32"/>
      <c r="Z58" s="32"/>
    </row>
    <row r="59" spans="1:26" ht="15.75" customHeight="1">
      <c r="A59" s="35">
        <v>2</v>
      </c>
      <c r="B59" s="16" t="s">
        <v>523</v>
      </c>
      <c r="C59" s="16" t="s">
        <v>448</v>
      </c>
      <c r="D59" s="36">
        <v>95</v>
      </c>
      <c r="E59" s="36">
        <v>95</v>
      </c>
      <c r="F59" s="17">
        <f>SUM(D59:E59)</f>
        <v>190</v>
      </c>
      <c r="G59" s="18">
        <v>4</v>
      </c>
      <c r="H59" s="36">
        <v>1498</v>
      </c>
      <c r="I59" s="37">
        <v>28</v>
      </c>
      <c r="J59" s="32"/>
      <c r="K59" s="35">
        <v>6</v>
      </c>
      <c r="L59" s="16" t="s">
        <v>1100</v>
      </c>
      <c r="M59" s="16" t="s">
        <v>273</v>
      </c>
      <c r="N59" s="36">
        <v>96</v>
      </c>
      <c r="O59" s="36">
        <v>96</v>
      </c>
      <c r="P59" s="17">
        <f>SUM(N59:O59)</f>
        <v>192</v>
      </c>
      <c r="Q59" s="18">
        <v>8</v>
      </c>
      <c r="R59" s="36">
        <v>1523</v>
      </c>
      <c r="S59" s="37">
        <v>41</v>
      </c>
      <c r="T59" s="32"/>
      <c r="U59" s="32"/>
      <c r="V59" s="32"/>
      <c r="W59" s="32"/>
      <c r="X59" s="32"/>
      <c r="Y59" s="32"/>
      <c r="Z59" s="32"/>
    </row>
    <row r="60" spans="1:26" ht="15.75" customHeight="1">
      <c r="A60" s="35">
        <v>4</v>
      </c>
      <c r="B60" s="16" t="s">
        <v>597</v>
      </c>
      <c r="C60" s="16" t="s">
        <v>402</v>
      </c>
      <c r="D60" s="36">
        <v>94</v>
      </c>
      <c r="E60" s="36">
        <v>94</v>
      </c>
      <c r="F60" s="17">
        <f>SUM(D60:E60)</f>
        <v>188</v>
      </c>
      <c r="G60" s="18">
        <v>3</v>
      </c>
      <c r="H60" s="36">
        <v>1297</v>
      </c>
      <c r="I60" s="37">
        <v>17</v>
      </c>
      <c r="J60" s="32"/>
      <c r="K60" s="15">
        <v>7</v>
      </c>
      <c r="L60" s="16" t="s">
        <v>1036</v>
      </c>
      <c r="M60" s="16" t="s">
        <v>72</v>
      </c>
      <c r="N60" s="36">
        <v>94</v>
      </c>
      <c r="O60" s="36">
        <v>98</v>
      </c>
      <c r="P60" s="17">
        <f>SUM(N60:O60)</f>
        <v>192</v>
      </c>
      <c r="Q60" s="18">
        <v>8</v>
      </c>
      <c r="R60" s="36">
        <v>1511</v>
      </c>
      <c r="S60" s="37">
        <v>30</v>
      </c>
      <c r="T60" s="32"/>
      <c r="U60" s="32"/>
      <c r="V60" s="32"/>
      <c r="W60" s="32"/>
      <c r="X60" s="32"/>
      <c r="Y60" s="32"/>
      <c r="Z60" s="32"/>
    </row>
    <row r="61" spans="1:26" ht="15.75" customHeight="1">
      <c r="A61" s="23">
        <v>7</v>
      </c>
      <c r="B61" s="24" t="s">
        <v>1101</v>
      </c>
      <c r="C61" s="24" t="s">
        <v>423</v>
      </c>
      <c r="D61" s="38" t="s">
        <v>32</v>
      </c>
      <c r="E61" s="38" t="s">
        <v>32</v>
      </c>
      <c r="F61" s="25">
        <f>SUM(D61:E61)</f>
        <v>0</v>
      </c>
      <c r="G61" s="26">
        <v>0</v>
      </c>
      <c r="H61" s="38">
        <v>740</v>
      </c>
      <c r="I61" s="39">
        <v>14</v>
      </c>
      <c r="J61" s="32"/>
      <c r="K61" s="41">
        <v>8</v>
      </c>
      <c r="L61" s="24" t="s">
        <v>1102</v>
      </c>
      <c r="M61" s="24" t="s">
        <v>187</v>
      </c>
      <c r="N61" s="38">
        <v>92</v>
      </c>
      <c r="O61" s="38">
        <v>93</v>
      </c>
      <c r="P61" s="25">
        <f>SUM(N61:O61)</f>
        <v>185</v>
      </c>
      <c r="Q61" s="26">
        <v>1</v>
      </c>
      <c r="R61" s="38">
        <v>1494</v>
      </c>
      <c r="S61" s="39">
        <v>21</v>
      </c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" t="s">
        <v>1104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2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4" t="s">
        <v>48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4" t="s">
        <v>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972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285</v>
      </c>
      <c r="J3" s="32"/>
      <c r="K3" s="1"/>
      <c r="L3" s="2" t="s">
        <v>1105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40">
        <v>2</v>
      </c>
      <c r="B5" s="12" t="s">
        <v>531</v>
      </c>
      <c r="C5" s="12" t="s">
        <v>402</v>
      </c>
      <c r="D5" s="33">
        <v>99</v>
      </c>
      <c r="E5" s="33">
        <v>97</v>
      </c>
      <c r="F5" s="13">
        <f>SUM(D5:E5)</f>
        <v>196</v>
      </c>
      <c r="G5" s="13">
        <v>9</v>
      </c>
      <c r="H5" s="33">
        <v>1556</v>
      </c>
      <c r="I5" s="34">
        <v>59</v>
      </c>
      <c r="J5" s="32"/>
      <c r="K5" s="11">
        <v>7</v>
      </c>
      <c r="L5" s="12" t="s">
        <v>1114</v>
      </c>
      <c r="M5" s="12" t="s">
        <v>59</v>
      </c>
      <c r="N5" s="33">
        <v>96</v>
      </c>
      <c r="O5" s="33">
        <v>96</v>
      </c>
      <c r="P5" s="13">
        <f>SUM(N5:O5)</f>
        <v>192</v>
      </c>
      <c r="Q5" s="13">
        <v>7</v>
      </c>
      <c r="R5" s="33">
        <v>1551</v>
      </c>
      <c r="S5" s="34">
        <v>66</v>
      </c>
      <c r="T5" s="32"/>
      <c r="U5" s="32"/>
      <c r="V5" s="32"/>
      <c r="W5" s="32"/>
      <c r="X5" s="32"/>
      <c r="Y5" s="32"/>
      <c r="Z5" s="32"/>
    </row>
    <row r="6" spans="1:26" ht="15.75" customHeight="1">
      <c r="A6" s="15">
        <v>9</v>
      </c>
      <c r="B6" s="16" t="s">
        <v>463</v>
      </c>
      <c r="C6" s="16" t="s">
        <v>273</v>
      </c>
      <c r="D6" s="36">
        <v>97</v>
      </c>
      <c r="E6" s="36">
        <v>99</v>
      </c>
      <c r="F6" s="17">
        <f>SUM(D6:E6)</f>
        <v>196</v>
      </c>
      <c r="G6" s="18">
        <v>9</v>
      </c>
      <c r="H6" s="36">
        <v>1556</v>
      </c>
      <c r="I6" s="37">
        <v>56</v>
      </c>
      <c r="J6" s="32"/>
      <c r="K6" s="15">
        <v>9</v>
      </c>
      <c r="L6" s="16" t="s">
        <v>1115</v>
      </c>
      <c r="M6" s="16" t="s">
        <v>187</v>
      </c>
      <c r="N6" s="36">
        <v>96</v>
      </c>
      <c r="O6" s="36">
        <v>95</v>
      </c>
      <c r="P6" s="17">
        <f>SUM(N6:O6)</f>
        <v>191</v>
      </c>
      <c r="Q6" s="18">
        <v>6</v>
      </c>
      <c r="R6" s="36">
        <v>1536</v>
      </c>
      <c r="S6" s="37">
        <v>60</v>
      </c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3</v>
      </c>
      <c r="B7" s="16" t="s">
        <v>1108</v>
      </c>
      <c r="C7" s="16" t="s">
        <v>448</v>
      </c>
      <c r="D7" s="36">
        <v>97</v>
      </c>
      <c r="E7" s="36">
        <v>97</v>
      </c>
      <c r="F7" s="17">
        <f>SUM(D7:E7)</f>
        <v>194</v>
      </c>
      <c r="G7" s="18">
        <v>7</v>
      </c>
      <c r="H7" s="36">
        <v>1550</v>
      </c>
      <c r="I7" s="37">
        <v>53</v>
      </c>
      <c r="J7" s="32"/>
      <c r="K7" s="35">
        <v>2</v>
      </c>
      <c r="L7" s="16" t="s">
        <v>543</v>
      </c>
      <c r="M7" s="16" t="s">
        <v>850</v>
      </c>
      <c r="N7" s="36">
        <v>98</v>
      </c>
      <c r="O7" s="36">
        <v>99</v>
      </c>
      <c r="P7" s="17">
        <f>SUM(N7:O7)</f>
        <v>197</v>
      </c>
      <c r="Q7" s="18">
        <v>9</v>
      </c>
      <c r="R7" s="36">
        <v>1530</v>
      </c>
      <c r="S7" s="37">
        <v>56</v>
      </c>
      <c r="T7" s="32"/>
      <c r="U7" s="32"/>
      <c r="V7" s="32"/>
      <c r="W7" s="32"/>
      <c r="X7" s="32"/>
      <c r="Y7" s="32"/>
      <c r="Z7" s="32"/>
    </row>
    <row r="8" spans="1:26" ht="15.75" customHeight="1">
      <c r="A8" s="35">
        <v>4</v>
      </c>
      <c r="B8" s="16" t="s">
        <v>1109</v>
      </c>
      <c r="C8" s="16" t="s">
        <v>59</v>
      </c>
      <c r="D8" s="36">
        <v>97</v>
      </c>
      <c r="E8" s="36">
        <v>97</v>
      </c>
      <c r="F8" s="17">
        <f>SUM(D8:E8)</f>
        <v>194</v>
      </c>
      <c r="G8" s="18">
        <v>7</v>
      </c>
      <c r="H8" s="36">
        <v>1540</v>
      </c>
      <c r="I8" s="37">
        <v>46</v>
      </c>
      <c r="J8" s="32"/>
      <c r="K8" s="15">
        <v>1</v>
      </c>
      <c r="L8" s="16" t="s">
        <v>1107</v>
      </c>
      <c r="M8" s="16" t="s">
        <v>423</v>
      </c>
      <c r="N8" s="17">
        <v>94</v>
      </c>
      <c r="O8" s="17">
        <v>99</v>
      </c>
      <c r="P8" s="17">
        <f>SUM(N8:O8)</f>
        <v>193</v>
      </c>
      <c r="Q8" s="18">
        <v>8</v>
      </c>
      <c r="R8" s="20">
        <v>1338</v>
      </c>
      <c r="S8" s="21">
        <v>47</v>
      </c>
      <c r="T8" s="32"/>
      <c r="U8" s="32"/>
      <c r="V8" s="32"/>
      <c r="W8" s="32"/>
      <c r="X8" s="32"/>
      <c r="Y8" s="32"/>
      <c r="Z8" s="32"/>
    </row>
    <row r="9" spans="1:26" ht="15.75" customHeight="1">
      <c r="A9" s="35">
        <v>6</v>
      </c>
      <c r="B9" s="16" t="s">
        <v>607</v>
      </c>
      <c r="C9" s="16" t="s">
        <v>402</v>
      </c>
      <c r="D9" s="36">
        <v>97</v>
      </c>
      <c r="E9" s="36">
        <v>97</v>
      </c>
      <c r="F9" s="17">
        <f>SUM(D9:E9)</f>
        <v>194</v>
      </c>
      <c r="G9" s="18">
        <v>7</v>
      </c>
      <c r="H9" s="36">
        <v>1528</v>
      </c>
      <c r="I9" s="37">
        <v>46</v>
      </c>
      <c r="J9" s="32"/>
      <c r="K9" s="35">
        <v>8</v>
      </c>
      <c r="L9" s="16" t="s">
        <v>1037</v>
      </c>
      <c r="M9" s="16" t="s">
        <v>141</v>
      </c>
      <c r="N9" s="36">
        <v>95</v>
      </c>
      <c r="O9" s="36">
        <v>92</v>
      </c>
      <c r="P9" s="17">
        <f>SUM(N9:O9)</f>
        <v>187</v>
      </c>
      <c r="Q9" s="18">
        <v>4</v>
      </c>
      <c r="R9" s="36">
        <v>1325</v>
      </c>
      <c r="S9" s="37">
        <v>41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5</v>
      </c>
      <c r="B10" s="16" t="s">
        <v>1111</v>
      </c>
      <c r="C10" s="16" t="s">
        <v>100</v>
      </c>
      <c r="D10" s="36">
        <v>96</v>
      </c>
      <c r="E10" s="36">
        <v>93</v>
      </c>
      <c r="F10" s="17">
        <f>SUM(D10:E10)</f>
        <v>189</v>
      </c>
      <c r="G10" s="18">
        <v>4</v>
      </c>
      <c r="H10" s="36">
        <v>1439</v>
      </c>
      <c r="I10" s="37">
        <v>36</v>
      </c>
      <c r="J10" s="32"/>
      <c r="K10" s="35">
        <v>6</v>
      </c>
      <c r="L10" s="16" t="s">
        <v>428</v>
      </c>
      <c r="M10" s="16" t="s">
        <v>415</v>
      </c>
      <c r="N10" s="36">
        <v>92</v>
      </c>
      <c r="O10" s="36">
        <v>96</v>
      </c>
      <c r="P10" s="17">
        <f>SUM(N10:O10)</f>
        <v>188</v>
      </c>
      <c r="Q10" s="18">
        <v>5</v>
      </c>
      <c r="R10" s="36">
        <v>1451</v>
      </c>
      <c r="S10" s="37">
        <v>33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1</v>
      </c>
      <c r="B11" s="16" t="s">
        <v>1106</v>
      </c>
      <c r="C11" s="16" t="s">
        <v>423</v>
      </c>
      <c r="D11" s="17" t="s">
        <v>32</v>
      </c>
      <c r="E11" s="17" t="s">
        <v>32</v>
      </c>
      <c r="F11" s="17">
        <f>SUM(D11:E11)</f>
        <v>0</v>
      </c>
      <c r="G11" s="18">
        <v>0</v>
      </c>
      <c r="H11" s="20">
        <v>952</v>
      </c>
      <c r="I11" s="21">
        <v>25</v>
      </c>
      <c r="J11" s="32"/>
      <c r="K11" s="15">
        <v>3</v>
      </c>
      <c r="L11" s="16" t="s">
        <v>855</v>
      </c>
      <c r="M11" s="16" t="s">
        <v>252</v>
      </c>
      <c r="N11" s="326">
        <v>92</v>
      </c>
      <c r="O11" s="326">
        <v>92</v>
      </c>
      <c r="P11" s="17">
        <f>SUM(N11:O11)</f>
        <v>184</v>
      </c>
      <c r="Q11" s="18">
        <v>3</v>
      </c>
      <c r="R11" s="36">
        <v>1450</v>
      </c>
      <c r="S11" s="37">
        <v>30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35">
        <v>8</v>
      </c>
      <c r="B12" s="16" t="s">
        <v>518</v>
      </c>
      <c r="C12" s="16" t="s">
        <v>396</v>
      </c>
      <c r="D12" s="36" t="s">
        <v>32</v>
      </c>
      <c r="E12" s="36" t="s">
        <v>32</v>
      </c>
      <c r="F12" s="17">
        <f>SUM(D12:E12)</f>
        <v>0</v>
      </c>
      <c r="G12" s="18">
        <v>0</v>
      </c>
      <c r="H12" s="36">
        <v>580</v>
      </c>
      <c r="I12" s="37">
        <v>22</v>
      </c>
      <c r="J12" s="32"/>
      <c r="K12" s="15">
        <v>5</v>
      </c>
      <c r="L12" s="16" t="s">
        <v>1112</v>
      </c>
      <c r="M12" s="16" t="s">
        <v>281</v>
      </c>
      <c r="N12" s="36" t="s">
        <v>32</v>
      </c>
      <c r="O12" s="36" t="s">
        <v>32</v>
      </c>
      <c r="P12" s="17">
        <f>SUM(N12:O12)</f>
        <v>0</v>
      </c>
      <c r="Q12" s="18">
        <v>0</v>
      </c>
      <c r="R12" s="36">
        <v>346</v>
      </c>
      <c r="S12" s="37">
        <v>4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23">
        <v>7</v>
      </c>
      <c r="B13" s="24" t="s">
        <v>1113</v>
      </c>
      <c r="C13" s="24" t="s">
        <v>989</v>
      </c>
      <c r="D13" s="38">
        <v>95</v>
      </c>
      <c r="E13" s="38">
        <v>93</v>
      </c>
      <c r="F13" s="25">
        <f>SUM(D13:E13)</f>
        <v>188</v>
      </c>
      <c r="G13" s="26">
        <v>3</v>
      </c>
      <c r="H13" s="38">
        <v>1291</v>
      </c>
      <c r="I13" s="39">
        <v>19</v>
      </c>
      <c r="J13" s="32"/>
      <c r="K13" s="41">
        <v>4</v>
      </c>
      <c r="L13" s="24" t="s">
        <v>1110</v>
      </c>
      <c r="M13" s="24" t="s">
        <v>59</v>
      </c>
      <c r="N13" s="38" t="s">
        <v>32</v>
      </c>
      <c r="O13" s="38" t="s">
        <v>32</v>
      </c>
      <c r="P13" s="25">
        <f>SUM(N13:O13)</f>
        <v>0</v>
      </c>
      <c r="Q13" s="26">
        <v>0</v>
      </c>
      <c r="R13" s="38">
        <v>0</v>
      </c>
      <c r="S13" s="39">
        <v>0</v>
      </c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1116</v>
      </c>
      <c r="C15" s="2"/>
      <c r="D15" s="2"/>
      <c r="E15" s="2"/>
      <c r="F15" s="2"/>
      <c r="G15" s="2"/>
      <c r="H15" s="2"/>
      <c r="I15" s="2"/>
      <c r="J15" s="32"/>
      <c r="K15" s="1"/>
      <c r="L15" s="2" t="s">
        <v>1117</v>
      </c>
      <c r="M15" s="2"/>
      <c r="N15" s="2"/>
      <c r="O15" s="2"/>
      <c r="P15" s="2"/>
      <c r="Q15" s="2"/>
      <c r="R15" s="2"/>
      <c r="S15" s="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2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40">
        <v>2</v>
      </c>
      <c r="B17" s="12" t="s">
        <v>1034</v>
      </c>
      <c r="C17" s="12" t="s">
        <v>11</v>
      </c>
      <c r="D17" s="33">
        <v>96</v>
      </c>
      <c r="E17" s="33">
        <v>97</v>
      </c>
      <c r="F17" s="13">
        <f>SUM(D17:E17)</f>
        <v>193</v>
      </c>
      <c r="G17" s="13">
        <v>9</v>
      </c>
      <c r="H17" s="33">
        <v>1516</v>
      </c>
      <c r="I17" s="34">
        <v>57</v>
      </c>
      <c r="J17" s="32"/>
      <c r="K17" s="40">
        <v>4</v>
      </c>
      <c r="L17" s="12" t="s">
        <v>1121</v>
      </c>
      <c r="M17" s="12" t="s">
        <v>187</v>
      </c>
      <c r="N17" s="33">
        <v>98</v>
      </c>
      <c r="O17" s="33">
        <v>98</v>
      </c>
      <c r="P17" s="13">
        <f>SUM(N17:O17)</f>
        <v>196</v>
      </c>
      <c r="Q17" s="13">
        <v>9</v>
      </c>
      <c r="R17" s="33">
        <v>1523</v>
      </c>
      <c r="S17" s="34">
        <v>62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15">
        <v>5</v>
      </c>
      <c r="B18" s="16" t="s">
        <v>1122</v>
      </c>
      <c r="C18" s="16" t="s">
        <v>145</v>
      </c>
      <c r="D18" s="36">
        <v>96</v>
      </c>
      <c r="E18" s="36">
        <v>97</v>
      </c>
      <c r="F18" s="17">
        <f>SUM(D18:E18)</f>
        <v>193</v>
      </c>
      <c r="G18" s="18">
        <v>9</v>
      </c>
      <c r="H18" s="36">
        <v>1513</v>
      </c>
      <c r="I18" s="37">
        <v>56</v>
      </c>
      <c r="J18" s="32"/>
      <c r="K18" s="35">
        <v>8</v>
      </c>
      <c r="L18" s="16" t="s">
        <v>1127</v>
      </c>
      <c r="M18" s="16" t="s">
        <v>989</v>
      </c>
      <c r="N18" s="36">
        <v>97</v>
      </c>
      <c r="O18" s="36">
        <v>97</v>
      </c>
      <c r="P18" s="17">
        <f>SUM(N18:O18)</f>
        <v>194</v>
      </c>
      <c r="Q18" s="18">
        <v>8</v>
      </c>
      <c r="R18" s="36">
        <v>1449</v>
      </c>
      <c r="S18" s="37">
        <v>61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1</v>
      </c>
      <c r="B19" s="16" t="s">
        <v>490</v>
      </c>
      <c r="C19" s="16" t="s">
        <v>396</v>
      </c>
      <c r="D19" s="17">
        <v>99</v>
      </c>
      <c r="E19" s="17">
        <v>93</v>
      </c>
      <c r="F19" s="17">
        <f>SUM(D19:E19)</f>
        <v>192</v>
      </c>
      <c r="G19" s="18">
        <v>7</v>
      </c>
      <c r="H19" s="20">
        <v>1517</v>
      </c>
      <c r="I19" s="21">
        <v>53</v>
      </c>
      <c r="J19" s="32"/>
      <c r="K19" s="35">
        <v>2</v>
      </c>
      <c r="L19" s="16" t="s">
        <v>527</v>
      </c>
      <c r="M19" s="16" t="s">
        <v>187</v>
      </c>
      <c r="N19" s="36">
        <v>92</v>
      </c>
      <c r="O19" s="36">
        <v>91</v>
      </c>
      <c r="P19" s="17">
        <f>SUM(N19:O19)</f>
        <v>183</v>
      </c>
      <c r="Q19" s="18">
        <v>5</v>
      </c>
      <c r="R19" s="36">
        <v>1485</v>
      </c>
      <c r="S19" s="37">
        <v>46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35">
        <v>4</v>
      </c>
      <c r="B20" s="16" t="s">
        <v>462</v>
      </c>
      <c r="C20" s="16" t="s">
        <v>131</v>
      </c>
      <c r="D20" s="36">
        <v>95</v>
      </c>
      <c r="E20" s="36">
        <v>97</v>
      </c>
      <c r="F20" s="17">
        <f>SUM(D20:E20)</f>
        <v>192</v>
      </c>
      <c r="G20" s="18">
        <v>7</v>
      </c>
      <c r="H20" s="36">
        <v>1333</v>
      </c>
      <c r="I20" s="37">
        <v>50</v>
      </c>
      <c r="J20" s="32"/>
      <c r="K20" s="15">
        <v>3</v>
      </c>
      <c r="L20" s="16" t="s">
        <v>1120</v>
      </c>
      <c r="M20" s="16" t="s">
        <v>651</v>
      </c>
      <c r="N20" s="36">
        <v>91</v>
      </c>
      <c r="O20" s="36">
        <v>92</v>
      </c>
      <c r="P20" s="17">
        <f>SUM(N20:O20)</f>
        <v>183</v>
      </c>
      <c r="Q20" s="18">
        <v>5</v>
      </c>
      <c r="R20" s="36">
        <v>1402</v>
      </c>
      <c r="S20" s="37">
        <v>45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35">
        <v>6</v>
      </c>
      <c r="B21" s="16" t="s">
        <v>367</v>
      </c>
      <c r="C21" s="16" t="s">
        <v>19</v>
      </c>
      <c r="D21" s="36">
        <v>94</v>
      </c>
      <c r="E21" s="36">
        <v>96</v>
      </c>
      <c r="F21" s="17">
        <f>SUM(D21:E21)</f>
        <v>190</v>
      </c>
      <c r="G21" s="18">
        <v>5</v>
      </c>
      <c r="H21" s="36">
        <v>1512</v>
      </c>
      <c r="I21" s="37">
        <v>48</v>
      </c>
      <c r="J21" s="32"/>
      <c r="K21" s="15">
        <v>7</v>
      </c>
      <c r="L21" s="16" t="s">
        <v>1125</v>
      </c>
      <c r="M21" s="16" t="s">
        <v>225</v>
      </c>
      <c r="N21" s="36">
        <v>97</v>
      </c>
      <c r="O21" s="36">
        <v>95</v>
      </c>
      <c r="P21" s="17">
        <f>SUM(N21:O21)</f>
        <v>192</v>
      </c>
      <c r="Q21" s="18">
        <v>7</v>
      </c>
      <c r="R21" s="36">
        <v>1481</v>
      </c>
      <c r="S21" s="37">
        <v>43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15">
        <v>3</v>
      </c>
      <c r="B22" s="16" t="s">
        <v>830</v>
      </c>
      <c r="C22" s="16" t="s">
        <v>1119</v>
      </c>
      <c r="D22" s="36">
        <v>80</v>
      </c>
      <c r="E22" s="36">
        <v>90</v>
      </c>
      <c r="F22" s="17">
        <f>SUM(D22:E22)</f>
        <v>170</v>
      </c>
      <c r="G22" s="18">
        <v>2</v>
      </c>
      <c r="H22" s="36">
        <v>1456</v>
      </c>
      <c r="I22" s="37">
        <v>36</v>
      </c>
      <c r="J22" s="32"/>
      <c r="K22" s="15">
        <v>5</v>
      </c>
      <c r="L22" s="16" t="s">
        <v>1123</v>
      </c>
      <c r="M22" s="16" t="s">
        <v>145</v>
      </c>
      <c r="N22" s="36">
        <v>91</v>
      </c>
      <c r="O22" s="36">
        <v>94</v>
      </c>
      <c r="P22" s="17">
        <f>SUM(N22:O22)</f>
        <v>185</v>
      </c>
      <c r="Q22" s="18">
        <v>6</v>
      </c>
      <c r="R22" s="36">
        <v>1477</v>
      </c>
      <c r="S22" s="37">
        <v>42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15">
        <v>7</v>
      </c>
      <c r="B23" s="16" t="s">
        <v>228</v>
      </c>
      <c r="C23" s="16" t="s">
        <v>19</v>
      </c>
      <c r="D23" s="36">
        <v>92</v>
      </c>
      <c r="E23" s="36">
        <v>94</v>
      </c>
      <c r="F23" s="17">
        <f>SUM(D23:E23)</f>
        <v>186</v>
      </c>
      <c r="G23" s="18">
        <v>4</v>
      </c>
      <c r="H23" s="36">
        <v>1468</v>
      </c>
      <c r="I23" s="37">
        <v>32</v>
      </c>
      <c r="J23" s="32"/>
      <c r="K23" s="35">
        <v>6</v>
      </c>
      <c r="L23" s="16" t="s">
        <v>1124</v>
      </c>
      <c r="M23" s="16" t="s">
        <v>390</v>
      </c>
      <c r="N23" s="36">
        <v>90</v>
      </c>
      <c r="O23" s="36">
        <v>93</v>
      </c>
      <c r="P23" s="17">
        <f>SUM(N23:O23)</f>
        <v>183</v>
      </c>
      <c r="Q23" s="18">
        <v>5</v>
      </c>
      <c r="R23" s="36">
        <v>1288</v>
      </c>
      <c r="S23" s="37">
        <v>36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5">
        <v>8</v>
      </c>
      <c r="B24" s="16" t="s">
        <v>1126</v>
      </c>
      <c r="C24" s="16" t="s">
        <v>225</v>
      </c>
      <c r="D24" s="36">
        <v>85</v>
      </c>
      <c r="E24" s="36">
        <v>89</v>
      </c>
      <c r="F24" s="17">
        <f>SUM(D24:E24)</f>
        <v>174</v>
      </c>
      <c r="G24" s="18">
        <v>3</v>
      </c>
      <c r="H24" s="36">
        <v>1317</v>
      </c>
      <c r="I24" s="37">
        <v>22</v>
      </c>
      <c r="J24" s="32"/>
      <c r="K24" s="15">
        <v>1</v>
      </c>
      <c r="L24" s="16" t="s">
        <v>1118</v>
      </c>
      <c r="M24" s="16" t="s">
        <v>131</v>
      </c>
      <c r="N24" s="17">
        <v>90</v>
      </c>
      <c r="O24" s="17">
        <v>83</v>
      </c>
      <c r="P24" s="17">
        <f>SUM(N24:O24)</f>
        <v>173</v>
      </c>
      <c r="Q24" s="18">
        <v>2</v>
      </c>
      <c r="R24" s="20">
        <v>1020</v>
      </c>
      <c r="S24" s="21">
        <v>13</v>
      </c>
      <c r="T24" s="32"/>
      <c r="U24" s="32"/>
      <c r="V24" s="32"/>
      <c r="W24" s="32"/>
      <c r="X24" s="32"/>
      <c r="Y24" s="32"/>
      <c r="Z24" s="32"/>
    </row>
    <row r="25" spans="1:26" ht="15.75" customHeight="1">
      <c r="A25" s="23">
        <v>9</v>
      </c>
      <c r="B25" s="24" t="s">
        <v>290</v>
      </c>
      <c r="C25" s="24" t="s">
        <v>651</v>
      </c>
      <c r="D25" s="38" t="s">
        <v>32</v>
      </c>
      <c r="E25" s="38" t="s">
        <v>32</v>
      </c>
      <c r="F25" s="25">
        <f>SUM(D25:E25)</f>
        <v>0</v>
      </c>
      <c r="G25" s="26">
        <v>0</v>
      </c>
      <c r="H25" s="38">
        <v>170</v>
      </c>
      <c r="I25" s="39">
        <v>2</v>
      </c>
      <c r="J25" s="32"/>
      <c r="K25" s="23">
        <v>9</v>
      </c>
      <c r="L25" s="24" t="s">
        <v>1128</v>
      </c>
      <c r="M25" s="24" t="s">
        <v>448</v>
      </c>
      <c r="N25" s="38" t="s">
        <v>32</v>
      </c>
      <c r="O25" s="38" t="s">
        <v>32</v>
      </c>
      <c r="P25" s="25">
        <f>SUM(N25:O25)</f>
        <v>0</v>
      </c>
      <c r="Q25" s="26">
        <v>0</v>
      </c>
      <c r="R25" s="38">
        <v>716</v>
      </c>
      <c r="S25" s="39">
        <v>12</v>
      </c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1129</v>
      </c>
      <c r="C27" s="2"/>
      <c r="D27" s="2"/>
      <c r="E27" s="2"/>
      <c r="F27" s="2"/>
      <c r="G27" s="2"/>
      <c r="H27" s="2"/>
      <c r="I27" s="2"/>
      <c r="J27" s="32"/>
      <c r="K27" s="1"/>
      <c r="L27" s="2" t="s">
        <v>1130</v>
      </c>
      <c r="M27" s="2"/>
      <c r="N27" s="2"/>
      <c r="O27" s="2"/>
      <c r="P27" s="2"/>
      <c r="Q27" s="2"/>
      <c r="R27" s="2"/>
      <c r="S27" s="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2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11">
        <v>9</v>
      </c>
      <c r="B29" s="12" t="s">
        <v>1145</v>
      </c>
      <c r="C29" s="12" t="s">
        <v>281</v>
      </c>
      <c r="D29" s="33">
        <v>91</v>
      </c>
      <c r="E29" s="33">
        <v>95</v>
      </c>
      <c r="F29" s="13">
        <f>SUM(D29:E29)</f>
        <v>186</v>
      </c>
      <c r="G29" s="13">
        <v>8</v>
      </c>
      <c r="H29" s="33">
        <v>1517</v>
      </c>
      <c r="I29" s="34">
        <v>66</v>
      </c>
      <c r="J29" s="32"/>
      <c r="K29" s="11">
        <v>3</v>
      </c>
      <c r="L29" s="12" t="s">
        <v>446</v>
      </c>
      <c r="M29" s="12" t="s">
        <v>82</v>
      </c>
      <c r="N29" s="33">
        <v>94</v>
      </c>
      <c r="O29" s="33">
        <v>89</v>
      </c>
      <c r="P29" s="13">
        <f>SUM(N29:O29)</f>
        <v>183</v>
      </c>
      <c r="Q29" s="13">
        <v>8</v>
      </c>
      <c r="R29" s="33">
        <v>1520</v>
      </c>
      <c r="S29" s="34">
        <v>64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15">
        <v>7</v>
      </c>
      <c r="B30" s="16" t="s">
        <v>1142</v>
      </c>
      <c r="C30" s="16" t="s">
        <v>59</v>
      </c>
      <c r="D30" s="36">
        <v>87</v>
      </c>
      <c r="E30" s="36">
        <v>88</v>
      </c>
      <c r="F30" s="17">
        <f>SUM(D30:E30)</f>
        <v>175</v>
      </c>
      <c r="G30" s="18">
        <v>4</v>
      </c>
      <c r="H30" s="36">
        <v>1458</v>
      </c>
      <c r="I30" s="37">
        <v>51</v>
      </c>
      <c r="J30" s="32"/>
      <c r="K30" s="35">
        <v>4</v>
      </c>
      <c r="L30" s="16" t="s">
        <v>1137</v>
      </c>
      <c r="M30" s="16" t="s">
        <v>469</v>
      </c>
      <c r="N30" s="36">
        <v>85</v>
      </c>
      <c r="O30" s="36">
        <v>77</v>
      </c>
      <c r="P30" s="17">
        <f>SUM(N30:O30)</f>
        <v>162</v>
      </c>
      <c r="Q30" s="18">
        <v>6</v>
      </c>
      <c r="R30" s="36">
        <v>1397</v>
      </c>
      <c r="S30" s="37">
        <v>46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1</v>
      </c>
      <c r="B31" s="16" t="s">
        <v>1131</v>
      </c>
      <c r="C31" s="16" t="s">
        <v>281</v>
      </c>
      <c r="D31" s="17">
        <v>89</v>
      </c>
      <c r="E31" s="17">
        <v>92</v>
      </c>
      <c r="F31" s="17">
        <f>SUM(D31:E31)</f>
        <v>181</v>
      </c>
      <c r="G31" s="18">
        <v>7</v>
      </c>
      <c r="H31" s="20">
        <v>1409</v>
      </c>
      <c r="I31" s="21">
        <v>41</v>
      </c>
      <c r="J31" s="32"/>
      <c r="K31" s="15">
        <v>5</v>
      </c>
      <c r="L31" s="16" t="s">
        <v>1139</v>
      </c>
      <c r="M31" s="16" t="s">
        <v>131</v>
      </c>
      <c r="N31" s="36" t="s">
        <v>32</v>
      </c>
      <c r="O31" s="36" t="s">
        <v>32</v>
      </c>
      <c r="P31" s="17">
        <f>SUM(N31:O31)</f>
        <v>0</v>
      </c>
      <c r="Q31" s="18">
        <v>0</v>
      </c>
      <c r="R31" s="36">
        <v>899</v>
      </c>
      <c r="S31" s="37">
        <v>32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35">
        <v>6</v>
      </c>
      <c r="B32" s="16" t="s">
        <v>1140</v>
      </c>
      <c r="C32" s="16" t="s">
        <v>423</v>
      </c>
      <c r="D32" s="36">
        <v>88</v>
      </c>
      <c r="E32" s="36">
        <v>92</v>
      </c>
      <c r="F32" s="17">
        <f>SUM(D32:E32)</f>
        <v>180</v>
      </c>
      <c r="G32" s="18">
        <v>6</v>
      </c>
      <c r="H32" s="36">
        <v>1250</v>
      </c>
      <c r="I32" s="37">
        <v>39</v>
      </c>
      <c r="J32" s="32"/>
      <c r="K32" s="35">
        <v>2</v>
      </c>
      <c r="L32" s="16" t="s">
        <v>1134</v>
      </c>
      <c r="M32" s="16" t="s">
        <v>423</v>
      </c>
      <c r="N32" s="36" t="s">
        <v>32</v>
      </c>
      <c r="O32" s="36" t="s">
        <v>32</v>
      </c>
      <c r="P32" s="17">
        <f>SUM(N32:O32)</f>
        <v>0</v>
      </c>
      <c r="Q32" s="18">
        <v>0</v>
      </c>
      <c r="R32" s="36">
        <v>894</v>
      </c>
      <c r="S32" s="37">
        <v>29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35">
        <v>8</v>
      </c>
      <c r="B33" s="16" t="s">
        <v>507</v>
      </c>
      <c r="C33" s="16" t="s">
        <v>187</v>
      </c>
      <c r="D33" s="36">
        <v>88</v>
      </c>
      <c r="E33" s="36">
        <v>89</v>
      </c>
      <c r="F33" s="17">
        <f>SUM(D33:E33)</f>
        <v>177</v>
      </c>
      <c r="G33" s="18">
        <v>5</v>
      </c>
      <c r="H33" s="36">
        <v>1409</v>
      </c>
      <c r="I33" s="37">
        <v>36</v>
      </c>
      <c r="J33" s="32"/>
      <c r="K33" s="35">
        <v>8</v>
      </c>
      <c r="L33" s="16" t="s">
        <v>1144</v>
      </c>
      <c r="M33" s="16" t="s">
        <v>131</v>
      </c>
      <c r="N33" s="36">
        <v>84</v>
      </c>
      <c r="O33" s="36">
        <v>85</v>
      </c>
      <c r="P33" s="17">
        <f>SUM(N33:O33)</f>
        <v>169</v>
      </c>
      <c r="Q33" s="18">
        <v>7</v>
      </c>
      <c r="R33" s="36">
        <v>852</v>
      </c>
      <c r="S33" s="37">
        <v>26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35">
        <v>4</v>
      </c>
      <c r="B34" s="16" t="s">
        <v>1136</v>
      </c>
      <c r="C34" s="16" t="s">
        <v>138</v>
      </c>
      <c r="D34" s="36">
        <v>89</v>
      </c>
      <c r="E34" s="36">
        <v>86</v>
      </c>
      <c r="F34" s="17">
        <f>SUM(D34:E34)</f>
        <v>175</v>
      </c>
      <c r="G34" s="18">
        <v>4</v>
      </c>
      <c r="H34" s="36">
        <v>1100</v>
      </c>
      <c r="I34" s="37">
        <v>36</v>
      </c>
      <c r="J34" s="32"/>
      <c r="K34" s="15">
        <v>1</v>
      </c>
      <c r="L34" s="16" t="s">
        <v>1132</v>
      </c>
      <c r="M34" s="16" t="s">
        <v>131</v>
      </c>
      <c r="N34" s="17" t="s">
        <v>32</v>
      </c>
      <c r="O34" s="17" t="s">
        <v>32</v>
      </c>
      <c r="P34" s="17">
        <f>SUM(N34:O34)</f>
        <v>0</v>
      </c>
      <c r="Q34" s="18">
        <v>0</v>
      </c>
      <c r="R34" s="20">
        <v>174</v>
      </c>
      <c r="S34" s="21">
        <v>6</v>
      </c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3</v>
      </c>
      <c r="B35" s="16" t="s">
        <v>1135</v>
      </c>
      <c r="C35" s="16" t="s">
        <v>77</v>
      </c>
      <c r="D35" s="36">
        <v>99</v>
      </c>
      <c r="E35" s="36">
        <v>91</v>
      </c>
      <c r="F35" s="17">
        <f>SUM(D35:E35)</f>
        <v>190</v>
      </c>
      <c r="G35" s="18">
        <v>9</v>
      </c>
      <c r="H35" s="36">
        <v>938</v>
      </c>
      <c r="I35" s="37">
        <v>35</v>
      </c>
      <c r="J35" s="32"/>
      <c r="K35" s="15">
        <v>7</v>
      </c>
      <c r="L35" s="16" t="s">
        <v>1143</v>
      </c>
      <c r="M35" s="16" t="s">
        <v>131</v>
      </c>
      <c r="N35" s="36" t="s">
        <v>32</v>
      </c>
      <c r="O35" s="36" t="s">
        <v>32</v>
      </c>
      <c r="P35" s="17">
        <f>SUM(N35:O35)</f>
        <v>0</v>
      </c>
      <c r="Q35" s="18">
        <v>0</v>
      </c>
      <c r="R35" s="36">
        <v>130</v>
      </c>
      <c r="S35" s="37">
        <v>3</v>
      </c>
      <c r="T35" s="32"/>
      <c r="U35" s="32"/>
      <c r="V35" s="32"/>
      <c r="W35" s="32"/>
      <c r="X35" s="32"/>
      <c r="Y35" s="32"/>
      <c r="Z35" s="32"/>
    </row>
    <row r="36" spans="1:26" ht="15.75" customHeight="1">
      <c r="A36" s="35">
        <v>2</v>
      </c>
      <c r="B36" s="16" t="s">
        <v>1133</v>
      </c>
      <c r="C36" s="16" t="s">
        <v>469</v>
      </c>
      <c r="D36" s="36">
        <v>87</v>
      </c>
      <c r="E36" s="36">
        <v>82</v>
      </c>
      <c r="F36" s="17">
        <f>SUM(D36:E36)</f>
        <v>169</v>
      </c>
      <c r="G36" s="18">
        <v>2</v>
      </c>
      <c r="H36" s="36">
        <v>1317</v>
      </c>
      <c r="I36" s="37">
        <v>34</v>
      </c>
      <c r="J36" s="32"/>
      <c r="K36" s="41">
        <v>6</v>
      </c>
      <c r="L36" s="24" t="s">
        <v>1141</v>
      </c>
      <c r="M36" s="24" t="s">
        <v>396</v>
      </c>
      <c r="N36" s="38" t="s">
        <v>32</v>
      </c>
      <c r="O36" s="38" t="s">
        <v>32</v>
      </c>
      <c r="P36" s="25">
        <f>SUM(N36:O36)</f>
        <v>0</v>
      </c>
      <c r="Q36" s="26">
        <v>0</v>
      </c>
      <c r="R36" s="38">
        <v>0</v>
      </c>
      <c r="S36" s="39">
        <v>0</v>
      </c>
      <c r="T36" s="32"/>
      <c r="U36" s="32"/>
      <c r="V36" s="32"/>
      <c r="W36" s="32"/>
      <c r="X36" s="32"/>
      <c r="Y36" s="32"/>
      <c r="Z36" s="32"/>
    </row>
    <row r="37" spans="1:26" ht="15.75" customHeight="1">
      <c r="A37" s="23">
        <v>5</v>
      </c>
      <c r="B37" s="24" t="s">
        <v>1138</v>
      </c>
      <c r="C37" s="24" t="s">
        <v>448</v>
      </c>
      <c r="D37" s="38" t="s">
        <v>32</v>
      </c>
      <c r="E37" s="38" t="s">
        <v>32</v>
      </c>
      <c r="F37" s="25">
        <f>SUM(D37:E37)</f>
        <v>0</v>
      </c>
      <c r="G37" s="26">
        <v>0</v>
      </c>
      <c r="H37" s="38">
        <v>182</v>
      </c>
      <c r="I37" s="39">
        <v>5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1146</v>
      </c>
      <c r="C39" s="2"/>
      <c r="D39" s="2"/>
      <c r="E39" s="2"/>
      <c r="F39" s="2"/>
      <c r="G39" s="2"/>
      <c r="H39" s="2"/>
      <c r="I39" s="2"/>
      <c r="J39" s="32"/>
      <c r="K39" s="1"/>
      <c r="L39" s="2" t="s">
        <v>1147</v>
      </c>
      <c r="M39" s="2"/>
      <c r="N39" s="2"/>
      <c r="O39" s="2"/>
      <c r="P39" s="2"/>
      <c r="Q39" s="2"/>
      <c r="R39" s="2"/>
      <c r="S39" s="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2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2"/>
      <c r="U40" s="32"/>
      <c r="V40" s="32"/>
      <c r="W40" s="32"/>
      <c r="X40" s="32"/>
      <c r="Y40" s="32"/>
      <c r="Z40" s="32"/>
    </row>
    <row r="41" spans="1:26" ht="15.75" customHeight="1">
      <c r="A41" s="40">
        <v>2</v>
      </c>
      <c r="B41" s="12" t="s">
        <v>921</v>
      </c>
      <c r="C41" s="12" t="s">
        <v>469</v>
      </c>
      <c r="D41" s="33">
        <v>94</v>
      </c>
      <c r="E41" s="33">
        <v>93</v>
      </c>
      <c r="F41" s="13">
        <f>SUM(D41:E41)</f>
        <v>187</v>
      </c>
      <c r="G41" s="13">
        <v>8</v>
      </c>
      <c r="H41" s="33">
        <v>1519</v>
      </c>
      <c r="I41" s="34">
        <v>63</v>
      </c>
      <c r="J41" s="32"/>
      <c r="K41" s="11">
        <v>3</v>
      </c>
      <c r="L41" s="12" t="s">
        <v>1150</v>
      </c>
      <c r="M41" s="12" t="s">
        <v>72</v>
      </c>
      <c r="N41" s="33">
        <v>87</v>
      </c>
      <c r="O41" s="33">
        <v>86</v>
      </c>
      <c r="P41" s="13">
        <f>SUM(N41:O41)</f>
        <v>173</v>
      </c>
      <c r="Q41" s="13">
        <v>4</v>
      </c>
      <c r="R41" s="33">
        <v>1444</v>
      </c>
      <c r="S41" s="34">
        <v>53</v>
      </c>
      <c r="T41" s="32"/>
      <c r="U41" s="32"/>
      <c r="V41" s="32"/>
      <c r="W41" s="32"/>
      <c r="X41" s="32"/>
      <c r="Y41" s="32"/>
      <c r="Z41" s="32"/>
    </row>
    <row r="42" spans="1:26" ht="15.75" customHeight="1">
      <c r="A42" s="15">
        <v>7</v>
      </c>
      <c r="B42" s="16" t="s">
        <v>259</v>
      </c>
      <c r="C42" s="16" t="s">
        <v>59</v>
      </c>
      <c r="D42" s="36">
        <v>93</v>
      </c>
      <c r="E42" s="36">
        <v>94</v>
      </c>
      <c r="F42" s="17">
        <f>SUM(D42:E42)</f>
        <v>187</v>
      </c>
      <c r="G42" s="18">
        <v>8</v>
      </c>
      <c r="H42" s="36">
        <v>1482</v>
      </c>
      <c r="I42" s="37">
        <v>57</v>
      </c>
      <c r="J42" s="32"/>
      <c r="K42" s="15">
        <v>7</v>
      </c>
      <c r="L42" s="16" t="s">
        <v>1155</v>
      </c>
      <c r="M42" s="16" t="s">
        <v>469</v>
      </c>
      <c r="N42" s="36">
        <v>0</v>
      </c>
      <c r="O42" s="36">
        <v>0</v>
      </c>
      <c r="P42" s="17">
        <f>SUM(N42:O42)</f>
        <v>0</v>
      </c>
      <c r="Q42" s="18">
        <v>0</v>
      </c>
      <c r="R42" s="36">
        <v>1230</v>
      </c>
      <c r="S42" s="37">
        <v>46</v>
      </c>
      <c r="T42" s="32"/>
      <c r="U42" s="32"/>
      <c r="V42" s="32"/>
      <c r="W42" s="32"/>
      <c r="X42" s="32"/>
      <c r="Y42" s="32"/>
      <c r="Z42" s="32"/>
    </row>
    <row r="43" spans="1:26" ht="15.75" customHeight="1">
      <c r="A43" s="35">
        <v>4</v>
      </c>
      <c r="B43" s="16" t="s">
        <v>1151</v>
      </c>
      <c r="C43" s="16" t="s">
        <v>273</v>
      </c>
      <c r="D43" s="36">
        <v>95</v>
      </c>
      <c r="E43" s="36">
        <v>87</v>
      </c>
      <c r="F43" s="17">
        <f>SUM(D43:E43)</f>
        <v>182</v>
      </c>
      <c r="G43" s="18">
        <v>6</v>
      </c>
      <c r="H43" s="36">
        <v>1312</v>
      </c>
      <c r="I43" s="37">
        <v>37</v>
      </c>
      <c r="J43" s="32"/>
      <c r="K43" s="15">
        <v>5</v>
      </c>
      <c r="L43" s="16" t="s">
        <v>375</v>
      </c>
      <c r="M43" s="16" t="s">
        <v>119</v>
      </c>
      <c r="N43" s="36">
        <v>93</v>
      </c>
      <c r="O43" s="36">
        <v>91</v>
      </c>
      <c r="P43" s="17">
        <f>SUM(N43:O43)</f>
        <v>184</v>
      </c>
      <c r="Q43" s="18">
        <v>8</v>
      </c>
      <c r="R43" s="36">
        <v>1218</v>
      </c>
      <c r="S43" s="37">
        <v>43</v>
      </c>
      <c r="T43" s="32"/>
      <c r="U43" s="32"/>
      <c r="V43" s="32"/>
      <c r="W43" s="32"/>
      <c r="X43" s="32"/>
      <c r="Y43" s="32"/>
      <c r="Z43" s="32"/>
    </row>
    <row r="44" spans="1:26" ht="15.75" customHeight="1">
      <c r="A44" s="15">
        <v>3</v>
      </c>
      <c r="B44" s="16" t="s">
        <v>1149</v>
      </c>
      <c r="C44" s="16" t="s">
        <v>131</v>
      </c>
      <c r="D44" s="36">
        <v>83</v>
      </c>
      <c r="E44" s="36">
        <v>88</v>
      </c>
      <c r="F44" s="17">
        <f>SUM(D44:E44)</f>
        <v>171</v>
      </c>
      <c r="G44" s="18">
        <v>5</v>
      </c>
      <c r="H44" s="36">
        <v>1195</v>
      </c>
      <c r="I44" s="37">
        <v>34</v>
      </c>
      <c r="J44" s="32"/>
      <c r="K44" s="35">
        <v>6</v>
      </c>
      <c r="L44" s="16" t="s">
        <v>1154</v>
      </c>
      <c r="M44" s="16" t="s">
        <v>989</v>
      </c>
      <c r="N44" s="36">
        <v>87</v>
      </c>
      <c r="O44" s="36">
        <v>92</v>
      </c>
      <c r="P44" s="17">
        <f>SUM(N44:O44)</f>
        <v>179</v>
      </c>
      <c r="Q44" s="18">
        <v>6</v>
      </c>
      <c r="R44" s="36">
        <v>1376</v>
      </c>
      <c r="S44" s="37">
        <v>41</v>
      </c>
      <c r="T44" s="32"/>
      <c r="U44" s="32"/>
      <c r="V44" s="32"/>
      <c r="W44" s="32"/>
      <c r="X44" s="32"/>
      <c r="Y44" s="32"/>
      <c r="Z44" s="32"/>
    </row>
    <row r="45" spans="1:26" ht="15.75" customHeight="1">
      <c r="A45" s="35">
        <v>8</v>
      </c>
      <c r="B45" s="16" t="s">
        <v>1156</v>
      </c>
      <c r="C45" s="16" t="s">
        <v>989</v>
      </c>
      <c r="D45" s="36" t="s">
        <v>32</v>
      </c>
      <c r="E45" s="36" t="s">
        <v>32</v>
      </c>
      <c r="F45" s="17">
        <f>SUM(D45:E45)</f>
        <v>0</v>
      </c>
      <c r="G45" s="18">
        <v>0</v>
      </c>
      <c r="H45" s="36">
        <v>819</v>
      </c>
      <c r="I45" s="37">
        <v>22</v>
      </c>
      <c r="J45" s="32"/>
      <c r="K45" s="35">
        <v>2</v>
      </c>
      <c r="L45" s="16" t="s">
        <v>938</v>
      </c>
      <c r="M45" s="16" t="s">
        <v>469</v>
      </c>
      <c r="N45" s="36">
        <v>87</v>
      </c>
      <c r="O45" s="36">
        <v>88</v>
      </c>
      <c r="P45" s="17">
        <f>SUM(N45:O45)</f>
        <v>175</v>
      </c>
      <c r="Q45" s="18">
        <v>5</v>
      </c>
      <c r="R45" s="36">
        <v>1312</v>
      </c>
      <c r="S45" s="37">
        <v>39</v>
      </c>
      <c r="T45" s="32"/>
      <c r="U45" s="32"/>
      <c r="V45" s="32"/>
      <c r="W45" s="32"/>
      <c r="X45" s="32"/>
      <c r="Y45" s="32"/>
      <c r="Z45" s="32"/>
    </row>
    <row r="46" spans="1:26" ht="15.75" customHeight="1">
      <c r="A46" s="35">
        <v>6</v>
      </c>
      <c r="B46" s="16" t="s">
        <v>1153</v>
      </c>
      <c r="C46" s="16" t="s">
        <v>273</v>
      </c>
      <c r="D46" s="36" t="s">
        <v>32</v>
      </c>
      <c r="E46" s="36" t="s">
        <v>32</v>
      </c>
      <c r="F46" s="17">
        <f>SUM(D46:E46)</f>
        <v>0</v>
      </c>
      <c r="G46" s="18">
        <v>0</v>
      </c>
      <c r="H46" s="36">
        <v>366</v>
      </c>
      <c r="I46" s="37">
        <v>14</v>
      </c>
      <c r="J46" s="32"/>
      <c r="K46" s="35">
        <v>8</v>
      </c>
      <c r="L46" s="16" t="s">
        <v>1157</v>
      </c>
      <c r="M46" s="16" t="s">
        <v>423</v>
      </c>
      <c r="N46" s="36">
        <v>94</v>
      </c>
      <c r="O46" s="36">
        <v>90</v>
      </c>
      <c r="P46" s="17">
        <f>SUM(N46:O46)</f>
        <v>184</v>
      </c>
      <c r="Q46" s="18">
        <v>8</v>
      </c>
      <c r="R46" s="36">
        <v>1125</v>
      </c>
      <c r="S46" s="37">
        <v>31</v>
      </c>
      <c r="T46" s="32"/>
      <c r="U46" s="32"/>
      <c r="V46" s="32"/>
      <c r="W46" s="32"/>
      <c r="X46" s="32"/>
      <c r="Y46" s="32"/>
      <c r="Z46" s="32"/>
    </row>
    <row r="47" spans="1:26" ht="15.75" customHeight="1">
      <c r="A47" s="15">
        <v>5</v>
      </c>
      <c r="B47" s="16" t="s">
        <v>1152</v>
      </c>
      <c r="C47" s="16" t="s">
        <v>448</v>
      </c>
      <c r="D47" s="36" t="s">
        <v>32</v>
      </c>
      <c r="E47" s="36" t="s">
        <v>32</v>
      </c>
      <c r="F47" s="17">
        <f>SUM(D47:E47)</f>
        <v>0</v>
      </c>
      <c r="G47" s="18">
        <v>0</v>
      </c>
      <c r="H47" s="36">
        <v>349</v>
      </c>
      <c r="I47" s="37">
        <v>10</v>
      </c>
      <c r="J47" s="32"/>
      <c r="K47" s="15">
        <v>1</v>
      </c>
      <c r="L47" s="16" t="s">
        <v>1148</v>
      </c>
      <c r="M47" s="16" t="s">
        <v>273</v>
      </c>
      <c r="N47" s="17">
        <v>90</v>
      </c>
      <c r="O47" s="17">
        <v>79</v>
      </c>
      <c r="P47" s="17">
        <f>SUM(N47:O47)</f>
        <v>169</v>
      </c>
      <c r="Q47" s="18">
        <v>3</v>
      </c>
      <c r="R47" s="20">
        <v>1241</v>
      </c>
      <c r="S47" s="21">
        <v>25</v>
      </c>
      <c r="T47" s="32"/>
      <c r="U47" s="32"/>
      <c r="V47" s="32"/>
      <c r="W47" s="32"/>
      <c r="X47" s="32"/>
      <c r="Y47" s="32"/>
      <c r="Z47" s="32"/>
    </row>
    <row r="48" spans="1:26" ht="15.75" customHeight="1">
      <c r="A48" s="23">
        <v>1</v>
      </c>
      <c r="B48" s="24" t="s">
        <v>872</v>
      </c>
      <c r="C48" s="24" t="s">
        <v>218</v>
      </c>
      <c r="D48" s="25" t="s">
        <v>102</v>
      </c>
      <c r="E48" s="25"/>
      <c r="F48" s="25">
        <f>SUM(D48:E48)</f>
        <v>0</v>
      </c>
      <c r="G48" s="26">
        <v>0</v>
      </c>
      <c r="H48" s="28">
        <v>0</v>
      </c>
      <c r="I48" s="29">
        <v>0</v>
      </c>
      <c r="J48" s="32"/>
      <c r="K48" s="41">
        <v>4</v>
      </c>
      <c r="L48" s="24" t="s">
        <v>923</v>
      </c>
      <c r="M48" s="24" t="s">
        <v>131</v>
      </c>
      <c r="N48" s="38" t="s">
        <v>32</v>
      </c>
      <c r="O48" s="38" t="s">
        <v>32</v>
      </c>
      <c r="P48" s="25">
        <f>SUM(N48:O48)</f>
        <v>0</v>
      </c>
      <c r="Q48" s="26">
        <v>0</v>
      </c>
      <c r="R48" s="38">
        <v>134</v>
      </c>
      <c r="S48" s="39">
        <v>4</v>
      </c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1"/>
      <c r="B50" s="2" t="s">
        <v>1158</v>
      </c>
      <c r="C50" s="2"/>
      <c r="D50" s="2"/>
      <c r="E50" s="2"/>
      <c r="F50" s="2"/>
      <c r="G50" s="2"/>
      <c r="H50" s="2"/>
      <c r="I50" s="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11">
        <v>7</v>
      </c>
      <c r="B52" s="12" t="s">
        <v>939</v>
      </c>
      <c r="C52" s="12" t="s">
        <v>651</v>
      </c>
      <c r="D52" s="33">
        <v>40</v>
      </c>
      <c r="E52" s="33">
        <v>80</v>
      </c>
      <c r="F52" s="13">
        <f>SUM(D52:E52)</f>
        <v>120</v>
      </c>
      <c r="G52" s="13">
        <v>3</v>
      </c>
      <c r="H52" s="33">
        <v>1349</v>
      </c>
      <c r="I52" s="34">
        <v>52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15">
        <v>5</v>
      </c>
      <c r="B53" s="16" t="s">
        <v>1162</v>
      </c>
      <c r="C53" s="16" t="s">
        <v>273</v>
      </c>
      <c r="D53" s="36">
        <v>92</v>
      </c>
      <c r="E53" s="36">
        <v>90</v>
      </c>
      <c r="F53" s="17">
        <f>SUM(D53:E53)</f>
        <v>182</v>
      </c>
      <c r="G53" s="18">
        <v>7</v>
      </c>
      <c r="H53" s="36">
        <v>1397</v>
      </c>
      <c r="I53" s="37">
        <v>50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5">
        <v>2</v>
      </c>
      <c r="B54" s="16" t="s">
        <v>1160</v>
      </c>
      <c r="C54" s="16" t="s">
        <v>131</v>
      </c>
      <c r="D54" s="36">
        <v>95</v>
      </c>
      <c r="E54" s="36">
        <v>95</v>
      </c>
      <c r="F54" s="17">
        <f>SUM(D54:E54)</f>
        <v>190</v>
      </c>
      <c r="G54" s="18">
        <v>8</v>
      </c>
      <c r="H54" s="36">
        <v>1395</v>
      </c>
      <c r="I54" s="37">
        <v>45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5">
        <v>6</v>
      </c>
      <c r="B55" s="16" t="s">
        <v>1163</v>
      </c>
      <c r="C55" s="16" t="s">
        <v>138</v>
      </c>
      <c r="D55" s="36">
        <v>81</v>
      </c>
      <c r="E55" s="36">
        <v>87</v>
      </c>
      <c r="F55" s="17">
        <f>SUM(D55:E55)</f>
        <v>168</v>
      </c>
      <c r="G55" s="18">
        <v>5</v>
      </c>
      <c r="H55" s="36">
        <v>1340</v>
      </c>
      <c r="I55" s="37">
        <v>41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15">
        <v>3</v>
      </c>
      <c r="B56" s="16" t="s">
        <v>917</v>
      </c>
      <c r="C56" s="16" t="s">
        <v>469</v>
      </c>
      <c r="D56" s="36">
        <v>80</v>
      </c>
      <c r="E56" s="36">
        <v>92</v>
      </c>
      <c r="F56" s="17">
        <f>SUM(D56:E56)</f>
        <v>172</v>
      </c>
      <c r="G56" s="18">
        <v>6</v>
      </c>
      <c r="H56" s="36">
        <v>1327</v>
      </c>
      <c r="I56" s="37">
        <v>41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5">
        <v>4</v>
      </c>
      <c r="B57" s="16" t="s">
        <v>1161</v>
      </c>
      <c r="C57" s="16" t="s">
        <v>273</v>
      </c>
      <c r="D57" s="36" t="s">
        <v>32</v>
      </c>
      <c r="E57" s="36" t="s">
        <v>32</v>
      </c>
      <c r="F57" s="17">
        <f>SUM(D57:E57)</f>
        <v>0</v>
      </c>
      <c r="G57" s="18">
        <v>0</v>
      </c>
      <c r="H57" s="36">
        <v>680</v>
      </c>
      <c r="I57" s="37">
        <v>23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15">
        <v>1</v>
      </c>
      <c r="B58" s="16" t="s">
        <v>1159</v>
      </c>
      <c r="C58" s="16" t="s">
        <v>273</v>
      </c>
      <c r="D58" s="17">
        <v>78</v>
      </c>
      <c r="E58" s="17">
        <v>73</v>
      </c>
      <c r="F58" s="17">
        <f>SUM(D58:E58)</f>
        <v>151</v>
      </c>
      <c r="G58" s="18">
        <v>4</v>
      </c>
      <c r="H58" s="20">
        <v>1165</v>
      </c>
      <c r="I58" s="21">
        <v>21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41">
        <v>8</v>
      </c>
      <c r="B59" s="24" t="s">
        <v>1164</v>
      </c>
      <c r="C59" s="24" t="s">
        <v>187</v>
      </c>
      <c r="D59" s="38">
        <v>64</v>
      </c>
      <c r="E59" s="38">
        <v>56</v>
      </c>
      <c r="F59" s="25">
        <f>SUM(D59:E59)</f>
        <v>120</v>
      </c>
      <c r="G59" s="26">
        <v>3</v>
      </c>
      <c r="H59" s="38">
        <v>687</v>
      </c>
      <c r="I59" s="39">
        <v>9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4" t="s">
        <v>1104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22" t="s">
        <v>47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" t="s">
        <v>48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4" t="s">
        <v>49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972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J3" s="32"/>
      <c r="K3" s="1"/>
      <c r="L3" s="2" t="s">
        <v>24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60">
        <v>2</v>
      </c>
      <c r="B5" s="43" t="s">
        <v>979</v>
      </c>
      <c r="C5" s="43" t="s">
        <v>93</v>
      </c>
      <c r="D5" s="44">
        <v>100</v>
      </c>
      <c r="E5" s="44">
        <v>100</v>
      </c>
      <c r="F5" s="45">
        <v>200</v>
      </c>
      <c r="G5" s="45">
        <v>8</v>
      </c>
      <c r="H5" s="44">
        <v>1600</v>
      </c>
      <c r="I5" s="46">
        <v>64</v>
      </c>
      <c r="J5" s="32"/>
      <c r="K5" s="60">
        <v>8</v>
      </c>
      <c r="L5" s="43" t="s">
        <v>499</v>
      </c>
      <c r="M5" s="43" t="s">
        <v>396</v>
      </c>
      <c r="N5" s="44">
        <v>99</v>
      </c>
      <c r="O5" s="44">
        <v>99</v>
      </c>
      <c r="P5" s="45">
        <v>198</v>
      </c>
      <c r="Q5" s="45">
        <v>5</v>
      </c>
      <c r="R5" s="44">
        <v>1591</v>
      </c>
      <c r="S5" s="46">
        <v>55</v>
      </c>
      <c r="T5" s="32"/>
      <c r="U5" s="32"/>
      <c r="V5" s="32"/>
      <c r="W5" s="32"/>
      <c r="X5" s="32"/>
      <c r="Y5" s="32"/>
      <c r="Z5" s="32"/>
    </row>
    <row r="6" spans="1:26" ht="15.75" customHeight="1">
      <c r="A6" s="47">
        <v>6</v>
      </c>
      <c r="B6" s="48" t="s">
        <v>994</v>
      </c>
      <c r="C6" s="48" t="s">
        <v>64</v>
      </c>
      <c r="D6" s="49">
        <v>100</v>
      </c>
      <c r="E6" s="49">
        <v>100</v>
      </c>
      <c r="F6" s="50">
        <v>200</v>
      </c>
      <c r="G6" s="50">
        <v>8</v>
      </c>
      <c r="H6" s="49">
        <v>1600</v>
      </c>
      <c r="I6" s="51">
        <v>64</v>
      </c>
      <c r="J6" s="32"/>
      <c r="K6" s="52">
        <v>7</v>
      </c>
      <c r="L6" s="48" t="s">
        <v>992</v>
      </c>
      <c r="M6" s="48" t="s">
        <v>93</v>
      </c>
      <c r="N6" s="49">
        <v>100</v>
      </c>
      <c r="O6" s="49">
        <v>99</v>
      </c>
      <c r="P6" s="50">
        <v>199</v>
      </c>
      <c r="Q6" s="50">
        <v>7</v>
      </c>
      <c r="R6" s="49">
        <v>1593</v>
      </c>
      <c r="S6" s="51">
        <v>53</v>
      </c>
      <c r="T6" s="32"/>
      <c r="U6" s="32"/>
      <c r="V6" s="32"/>
      <c r="W6" s="32"/>
      <c r="X6" s="32"/>
      <c r="Y6" s="32"/>
      <c r="Z6" s="32"/>
    </row>
    <row r="7" spans="1:26" ht="15.75" customHeight="1">
      <c r="A7" s="52">
        <v>7</v>
      </c>
      <c r="B7" s="48" t="s">
        <v>982</v>
      </c>
      <c r="C7" s="48" t="s">
        <v>93</v>
      </c>
      <c r="D7" s="49">
        <v>100</v>
      </c>
      <c r="E7" s="49">
        <v>100</v>
      </c>
      <c r="F7" s="50">
        <v>200</v>
      </c>
      <c r="G7" s="50">
        <v>8</v>
      </c>
      <c r="H7" s="49">
        <v>1600</v>
      </c>
      <c r="I7" s="51">
        <v>64</v>
      </c>
      <c r="J7" s="32"/>
      <c r="K7" s="47">
        <v>2</v>
      </c>
      <c r="L7" s="48" t="s">
        <v>210</v>
      </c>
      <c r="M7" s="48" t="s">
        <v>30</v>
      </c>
      <c r="N7" s="49">
        <v>100</v>
      </c>
      <c r="O7" s="49">
        <v>100</v>
      </c>
      <c r="P7" s="50">
        <v>200</v>
      </c>
      <c r="Q7" s="50">
        <v>8</v>
      </c>
      <c r="R7" s="49">
        <v>1591</v>
      </c>
      <c r="S7" s="51">
        <v>52</v>
      </c>
      <c r="T7" s="32"/>
      <c r="U7" s="32"/>
      <c r="V7" s="32"/>
      <c r="W7" s="32"/>
      <c r="X7" s="32"/>
      <c r="Y7" s="32"/>
      <c r="Z7" s="32"/>
    </row>
    <row r="8" spans="1:26" ht="15.75" customHeight="1">
      <c r="A8" s="52">
        <v>1</v>
      </c>
      <c r="B8" s="48" t="s">
        <v>973</v>
      </c>
      <c r="C8" s="48" t="s">
        <v>93</v>
      </c>
      <c r="D8" s="50">
        <v>100</v>
      </c>
      <c r="E8" s="50">
        <v>100</v>
      </c>
      <c r="F8" s="50">
        <v>200</v>
      </c>
      <c r="G8" s="50">
        <v>8</v>
      </c>
      <c r="H8" s="53">
        <v>1598</v>
      </c>
      <c r="I8" s="54">
        <v>54</v>
      </c>
      <c r="J8" s="32"/>
      <c r="K8" s="47">
        <v>4</v>
      </c>
      <c r="L8" s="48" t="s">
        <v>998</v>
      </c>
      <c r="M8" s="48" t="s">
        <v>64</v>
      </c>
      <c r="N8" s="49">
        <v>100</v>
      </c>
      <c r="O8" s="49">
        <v>99</v>
      </c>
      <c r="P8" s="50">
        <v>199</v>
      </c>
      <c r="Q8" s="50">
        <v>7</v>
      </c>
      <c r="R8" s="49">
        <v>1588</v>
      </c>
      <c r="S8" s="51">
        <v>48</v>
      </c>
      <c r="T8" s="32"/>
      <c r="U8" s="32"/>
      <c r="V8" s="32"/>
      <c r="W8" s="32"/>
      <c r="X8" s="32"/>
      <c r="Y8" s="32"/>
      <c r="Z8" s="32"/>
    </row>
    <row r="9" spans="1:26" ht="15.75" customHeight="1">
      <c r="A9" s="52">
        <v>5</v>
      </c>
      <c r="B9" s="48" t="s">
        <v>164</v>
      </c>
      <c r="C9" s="48" t="s">
        <v>165</v>
      </c>
      <c r="D9" s="49">
        <v>100</v>
      </c>
      <c r="E9" s="49">
        <v>100</v>
      </c>
      <c r="F9" s="50">
        <v>200</v>
      </c>
      <c r="G9" s="50">
        <v>8</v>
      </c>
      <c r="H9" s="49">
        <v>1597</v>
      </c>
      <c r="I9" s="51">
        <v>53</v>
      </c>
      <c r="J9" s="32"/>
      <c r="K9" s="47">
        <v>6</v>
      </c>
      <c r="L9" s="48" t="s">
        <v>999</v>
      </c>
      <c r="M9" s="48" t="s">
        <v>1000</v>
      </c>
      <c r="N9" s="49">
        <v>99</v>
      </c>
      <c r="O9" s="49">
        <v>99</v>
      </c>
      <c r="P9" s="50">
        <v>198</v>
      </c>
      <c r="Q9" s="50">
        <v>5</v>
      </c>
      <c r="R9" s="49">
        <v>1581</v>
      </c>
      <c r="S9" s="51">
        <v>35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52">
        <v>3</v>
      </c>
      <c r="B10" s="48" t="s">
        <v>977</v>
      </c>
      <c r="C10" s="48" t="s">
        <v>93</v>
      </c>
      <c r="D10" s="49">
        <v>100</v>
      </c>
      <c r="E10" s="49">
        <v>100</v>
      </c>
      <c r="F10" s="50">
        <v>200</v>
      </c>
      <c r="G10" s="50">
        <v>8</v>
      </c>
      <c r="H10" s="49">
        <v>1591</v>
      </c>
      <c r="I10" s="51">
        <v>38</v>
      </c>
      <c r="J10" s="32"/>
      <c r="K10" s="52">
        <v>5</v>
      </c>
      <c r="L10" s="48" t="s">
        <v>175</v>
      </c>
      <c r="M10" s="48" t="s">
        <v>135</v>
      </c>
      <c r="N10" s="49">
        <v>100</v>
      </c>
      <c r="O10" s="49">
        <v>98</v>
      </c>
      <c r="P10" s="50">
        <v>198</v>
      </c>
      <c r="Q10" s="50">
        <v>5</v>
      </c>
      <c r="R10" s="49">
        <v>1578</v>
      </c>
      <c r="S10" s="51">
        <v>34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47">
        <v>8</v>
      </c>
      <c r="B11" s="48" t="s">
        <v>844</v>
      </c>
      <c r="C11" s="48" t="s">
        <v>93</v>
      </c>
      <c r="D11" s="49">
        <v>100</v>
      </c>
      <c r="E11" s="49">
        <v>99</v>
      </c>
      <c r="F11" s="50">
        <v>199</v>
      </c>
      <c r="G11" s="50">
        <v>1</v>
      </c>
      <c r="H11" s="49">
        <v>1595</v>
      </c>
      <c r="I11" s="51">
        <v>36</v>
      </c>
      <c r="J11" s="32"/>
      <c r="K11" s="52">
        <v>3</v>
      </c>
      <c r="L11" s="48" t="s">
        <v>985</v>
      </c>
      <c r="M11" s="48" t="s">
        <v>390</v>
      </c>
      <c r="N11" s="49">
        <v>99</v>
      </c>
      <c r="O11" s="49">
        <v>98</v>
      </c>
      <c r="P11" s="50">
        <v>197</v>
      </c>
      <c r="Q11" s="50">
        <v>2</v>
      </c>
      <c r="R11" s="49">
        <v>1580</v>
      </c>
      <c r="S11" s="51">
        <v>33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55">
        <v>4</v>
      </c>
      <c r="B12" s="56" t="s">
        <v>546</v>
      </c>
      <c r="C12" s="56" t="s">
        <v>402</v>
      </c>
      <c r="D12" s="57">
        <v>100</v>
      </c>
      <c r="E12" s="57">
        <v>100</v>
      </c>
      <c r="F12" s="58">
        <v>200</v>
      </c>
      <c r="G12" s="58">
        <v>8</v>
      </c>
      <c r="H12" s="57">
        <v>1588</v>
      </c>
      <c r="I12" s="59">
        <v>28</v>
      </c>
      <c r="J12" s="32"/>
      <c r="K12" s="61">
        <v>1</v>
      </c>
      <c r="L12" s="56" t="s">
        <v>995</v>
      </c>
      <c r="M12" s="56" t="s">
        <v>64</v>
      </c>
      <c r="N12" s="58">
        <v>99</v>
      </c>
      <c r="O12" s="58">
        <v>97</v>
      </c>
      <c r="P12" s="58">
        <v>196</v>
      </c>
      <c r="Q12" s="58">
        <v>1</v>
      </c>
      <c r="R12" s="98">
        <v>1571</v>
      </c>
      <c r="S12" s="99">
        <v>26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1"/>
      <c r="B14" s="2" t="s">
        <v>35</v>
      </c>
      <c r="C14" s="2"/>
      <c r="D14" s="2"/>
      <c r="E14" s="2"/>
      <c r="F14" s="2"/>
      <c r="G14" s="2"/>
      <c r="H14" s="2"/>
      <c r="I14" s="2"/>
      <c r="J14" s="32"/>
      <c r="K14" s="1"/>
      <c r="L14" s="2" t="s">
        <v>78</v>
      </c>
      <c r="M14" s="2"/>
      <c r="N14" s="2"/>
      <c r="O14" s="2"/>
      <c r="P14" s="2"/>
      <c r="Q14" s="2"/>
      <c r="R14" s="2"/>
      <c r="S14" s="2"/>
      <c r="T14" s="32"/>
      <c r="U14" s="32"/>
      <c r="V14" s="32"/>
      <c r="W14" s="32"/>
      <c r="X14" s="32"/>
      <c r="Y14" s="32"/>
      <c r="Z14" s="32"/>
    </row>
    <row r="15" spans="1:26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32"/>
      <c r="K15" s="7"/>
      <c r="L15" s="8" t="s">
        <v>4</v>
      </c>
      <c r="M15" s="8" t="s">
        <v>5</v>
      </c>
      <c r="N15" s="8"/>
      <c r="O15" s="8"/>
      <c r="P15" s="9" t="s">
        <v>6</v>
      </c>
      <c r="Q15" s="9" t="s">
        <v>7</v>
      </c>
      <c r="R15" s="9" t="s">
        <v>8</v>
      </c>
      <c r="S15" s="10" t="s">
        <v>9</v>
      </c>
      <c r="T15" s="32"/>
      <c r="U15" s="32"/>
      <c r="V15" s="32"/>
      <c r="W15" s="32"/>
      <c r="X15" s="32"/>
      <c r="Y15" s="32"/>
      <c r="Z15" s="32"/>
    </row>
    <row r="16" spans="1:26" ht="15.75" customHeight="1">
      <c r="A16" s="60">
        <v>2</v>
      </c>
      <c r="B16" s="43" t="s">
        <v>997</v>
      </c>
      <c r="C16" s="43" t="s">
        <v>21</v>
      </c>
      <c r="D16" s="44">
        <v>100</v>
      </c>
      <c r="E16" s="44">
        <v>100</v>
      </c>
      <c r="F16" s="45">
        <v>200</v>
      </c>
      <c r="G16" s="45">
        <v>8</v>
      </c>
      <c r="H16" s="44">
        <v>1588</v>
      </c>
      <c r="I16" s="46">
        <v>62</v>
      </c>
      <c r="J16" s="32"/>
      <c r="K16" s="42">
        <v>5</v>
      </c>
      <c r="L16" s="43" t="s">
        <v>554</v>
      </c>
      <c r="M16" s="43" t="s">
        <v>396</v>
      </c>
      <c r="N16" s="44">
        <v>100</v>
      </c>
      <c r="O16" s="44">
        <v>99</v>
      </c>
      <c r="P16" s="45">
        <v>199</v>
      </c>
      <c r="Q16" s="45">
        <v>8</v>
      </c>
      <c r="R16" s="44">
        <v>1581</v>
      </c>
      <c r="S16" s="46">
        <v>56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47">
        <v>6</v>
      </c>
      <c r="B17" s="48" t="s">
        <v>588</v>
      </c>
      <c r="C17" s="48" t="s">
        <v>589</v>
      </c>
      <c r="D17" s="49">
        <v>100</v>
      </c>
      <c r="E17" s="49">
        <v>98</v>
      </c>
      <c r="F17" s="50">
        <v>198</v>
      </c>
      <c r="G17" s="50">
        <v>7</v>
      </c>
      <c r="H17" s="49">
        <v>1575</v>
      </c>
      <c r="I17" s="51">
        <v>50</v>
      </c>
      <c r="J17" s="32"/>
      <c r="K17" s="52">
        <v>1</v>
      </c>
      <c r="L17" s="48" t="s">
        <v>266</v>
      </c>
      <c r="M17" s="48" t="s">
        <v>225</v>
      </c>
      <c r="N17" s="50">
        <v>99</v>
      </c>
      <c r="O17" s="50">
        <v>99</v>
      </c>
      <c r="P17" s="50">
        <v>198</v>
      </c>
      <c r="Q17" s="50">
        <v>7</v>
      </c>
      <c r="R17" s="53">
        <v>1580</v>
      </c>
      <c r="S17" s="54">
        <v>55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52">
        <v>3</v>
      </c>
      <c r="B18" s="48" t="s">
        <v>1008</v>
      </c>
      <c r="C18" s="48" t="s">
        <v>109</v>
      </c>
      <c r="D18" s="49">
        <v>99</v>
      </c>
      <c r="E18" s="49">
        <v>98</v>
      </c>
      <c r="F18" s="50">
        <v>197</v>
      </c>
      <c r="G18" s="50">
        <v>5</v>
      </c>
      <c r="H18" s="49">
        <v>1570</v>
      </c>
      <c r="I18" s="51">
        <v>45</v>
      </c>
      <c r="J18" s="32"/>
      <c r="K18" s="52">
        <v>7</v>
      </c>
      <c r="L18" s="48" t="s">
        <v>1030</v>
      </c>
      <c r="M18" s="48" t="s">
        <v>252</v>
      </c>
      <c r="N18" s="49">
        <v>99</v>
      </c>
      <c r="O18" s="49">
        <v>99</v>
      </c>
      <c r="P18" s="50">
        <v>198</v>
      </c>
      <c r="Q18" s="50">
        <v>7</v>
      </c>
      <c r="R18" s="49">
        <v>1567</v>
      </c>
      <c r="S18" s="51">
        <v>48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52">
        <v>5</v>
      </c>
      <c r="B19" s="48" t="s">
        <v>1002</v>
      </c>
      <c r="C19" s="48" t="s">
        <v>19</v>
      </c>
      <c r="D19" s="49">
        <v>98</v>
      </c>
      <c r="E19" s="49">
        <v>97</v>
      </c>
      <c r="F19" s="50">
        <v>195</v>
      </c>
      <c r="G19" s="50">
        <v>3</v>
      </c>
      <c r="H19" s="49">
        <v>1568</v>
      </c>
      <c r="I19" s="51">
        <v>39</v>
      </c>
      <c r="J19" s="32"/>
      <c r="K19" s="47">
        <v>6</v>
      </c>
      <c r="L19" s="48" t="s">
        <v>275</v>
      </c>
      <c r="M19" s="48" t="s">
        <v>225</v>
      </c>
      <c r="N19" s="49">
        <v>97</v>
      </c>
      <c r="O19" s="49">
        <v>98</v>
      </c>
      <c r="P19" s="50">
        <v>195</v>
      </c>
      <c r="Q19" s="50">
        <v>5</v>
      </c>
      <c r="R19" s="49">
        <v>1558</v>
      </c>
      <c r="S19" s="51">
        <v>42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47">
        <v>4</v>
      </c>
      <c r="B20" s="48" t="s">
        <v>1001</v>
      </c>
      <c r="C20" s="48" t="s">
        <v>72</v>
      </c>
      <c r="D20" s="49">
        <v>99</v>
      </c>
      <c r="E20" s="49">
        <v>99</v>
      </c>
      <c r="F20" s="50">
        <v>198</v>
      </c>
      <c r="G20" s="50">
        <v>7</v>
      </c>
      <c r="H20" s="49">
        <v>1561</v>
      </c>
      <c r="I20" s="51">
        <v>33</v>
      </c>
      <c r="J20" s="32"/>
      <c r="K20" s="47">
        <v>2</v>
      </c>
      <c r="L20" s="48" t="s">
        <v>352</v>
      </c>
      <c r="M20" s="48" t="s">
        <v>19</v>
      </c>
      <c r="N20" s="49">
        <v>95</v>
      </c>
      <c r="O20" s="49">
        <v>96</v>
      </c>
      <c r="P20" s="50">
        <v>191</v>
      </c>
      <c r="Q20" s="50">
        <v>2</v>
      </c>
      <c r="R20" s="49">
        <v>1550</v>
      </c>
      <c r="S20" s="51">
        <v>36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52">
        <v>7</v>
      </c>
      <c r="B21" s="48" t="s">
        <v>522</v>
      </c>
      <c r="C21" s="48" t="s">
        <v>402</v>
      </c>
      <c r="D21" s="49">
        <v>99</v>
      </c>
      <c r="E21" s="49">
        <v>96</v>
      </c>
      <c r="F21" s="50">
        <v>195</v>
      </c>
      <c r="G21" s="50">
        <v>3</v>
      </c>
      <c r="H21" s="49">
        <v>1560</v>
      </c>
      <c r="I21" s="51">
        <v>31</v>
      </c>
      <c r="J21" s="32"/>
      <c r="K21" s="47">
        <v>4</v>
      </c>
      <c r="L21" s="48" t="s">
        <v>694</v>
      </c>
      <c r="M21" s="48" t="s">
        <v>225</v>
      </c>
      <c r="N21" s="49">
        <v>97</v>
      </c>
      <c r="O21" s="49">
        <v>98</v>
      </c>
      <c r="P21" s="50">
        <v>195</v>
      </c>
      <c r="Q21" s="50">
        <v>5</v>
      </c>
      <c r="R21" s="49">
        <v>1540</v>
      </c>
      <c r="S21" s="51">
        <v>27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47">
        <v>8</v>
      </c>
      <c r="B22" s="48" t="s">
        <v>1026</v>
      </c>
      <c r="C22" s="48" t="s">
        <v>112</v>
      </c>
      <c r="D22" s="49">
        <v>98</v>
      </c>
      <c r="E22" s="49">
        <v>97</v>
      </c>
      <c r="F22" s="50">
        <v>195</v>
      </c>
      <c r="G22" s="50">
        <v>3</v>
      </c>
      <c r="H22" s="49">
        <v>1551</v>
      </c>
      <c r="I22" s="51">
        <v>26</v>
      </c>
      <c r="J22" s="32"/>
      <c r="K22" s="47">
        <v>8</v>
      </c>
      <c r="L22" s="333" t="s">
        <v>889</v>
      </c>
      <c r="M22" s="48" t="s">
        <v>252</v>
      </c>
      <c r="N22" s="334">
        <v>94</v>
      </c>
      <c r="O22" s="334">
        <v>93</v>
      </c>
      <c r="P22" s="50">
        <v>187</v>
      </c>
      <c r="Q22" s="50">
        <v>1</v>
      </c>
      <c r="R22" s="49">
        <v>1521</v>
      </c>
      <c r="S22" s="51">
        <v>21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61">
        <v>1</v>
      </c>
      <c r="B23" s="56" t="s">
        <v>1007</v>
      </c>
      <c r="C23" s="56" t="s">
        <v>19</v>
      </c>
      <c r="D23" s="58">
        <v>99</v>
      </c>
      <c r="E23" s="58">
        <v>97</v>
      </c>
      <c r="F23" s="58">
        <v>196</v>
      </c>
      <c r="G23" s="58">
        <v>4</v>
      </c>
      <c r="H23" s="98">
        <v>785</v>
      </c>
      <c r="I23" s="99">
        <v>19</v>
      </c>
      <c r="J23" s="32"/>
      <c r="K23" s="61">
        <v>3</v>
      </c>
      <c r="L23" s="56" t="s">
        <v>1033</v>
      </c>
      <c r="M23" s="56" t="s">
        <v>402</v>
      </c>
      <c r="N23" s="57">
        <v>98</v>
      </c>
      <c r="O23" s="57">
        <v>96</v>
      </c>
      <c r="P23" s="58">
        <v>194</v>
      </c>
      <c r="Q23" s="58">
        <v>3</v>
      </c>
      <c r="R23" s="57">
        <v>1529</v>
      </c>
      <c r="S23" s="59">
        <v>20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1"/>
      <c r="B25" s="2" t="s">
        <v>104</v>
      </c>
      <c r="C25" s="2"/>
      <c r="D25" s="2"/>
      <c r="E25" s="2"/>
      <c r="F25" s="2"/>
      <c r="G25" s="2"/>
      <c r="H25" s="2"/>
      <c r="I25" s="2"/>
      <c r="J25" s="32"/>
      <c r="K25" s="1"/>
      <c r="L25" s="2" t="s">
        <v>105</v>
      </c>
      <c r="M25" s="2"/>
      <c r="N25" s="2"/>
      <c r="O25" s="2"/>
      <c r="P25" s="2"/>
      <c r="Q25" s="2"/>
      <c r="R25" s="2"/>
      <c r="S25" s="2"/>
      <c r="T25" s="32"/>
      <c r="U25" s="32"/>
      <c r="V25" s="32"/>
      <c r="W25" s="32"/>
      <c r="X25" s="32"/>
      <c r="Y25" s="32"/>
      <c r="Z25" s="32"/>
    </row>
    <row r="26" spans="1:26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  <c r="J26" s="32"/>
      <c r="K26" s="7"/>
      <c r="L26" s="8" t="s">
        <v>4</v>
      </c>
      <c r="M26" s="8" t="s">
        <v>5</v>
      </c>
      <c r="N26" s="8"/>
      <c r="O26" s="8"/>
      <c r="P26" s="9" t="s">
        <v>6</v>
      </c>
      <c r="Q26" s="9" t="s">
        <v>7</v>
      </c>
      <c r="R26" s="9" t="s">
        <v>8</v>
      </c>
      <c r="S26" s="10" t="s">
        <v>9</v>
      </c>
      <c r="T26" s="32"/>
      <c r="U26" s="32"/>
      <c r="V26" s="32"/>
      <c r="W26" s="32"/>
      <c r="X26" s="32"/>
      <c r="Y26" s="32"/>
      <c r="Z26" s="32"/>
    </row>
    <row r="27" spans="1:26" ht="15.75" customHeight="1">
      <c r="A27" s="60">
        <v>4</v>
      </c>
      <c r="B27" s="43" t="s">
        <v>619</v>
      </c>
      <c r="C27" s="43" t="s">
        <v>21</v>
      </c>
      <c r="D27" s="44">
        <v>98</v>
      </c>
      <c r="E27" s="44">
        <v>97</v>
      </c>
      <c r="F27" s="45">
        <v>195</v>
      </c>
      <c r="G27" s="45">
        <v>8</v>
      </c>
      <c r="H27" s="44">
        <v>1544</v>
      </c>
      <c r="I27" s="46">
        <v>56</v>
      </c>
      <c r="J27" s="32"/>
      <c r="K27" s="42">
        <v>1</v>
      </c>
      <c r="L27" s="43" t="s">
        <v>531</v>
      </c>
      <c r="M27" s="43" t="s">
        <v>402</v>
      </c>
      <c r="N27" s="44">
        <v>99</v>
      </c>
      <c r="O27" s="44">
        <v>97</v>
      </c>
      <c r="P27" s="45">
        <v>196</v>
      </c>
      <c r="Q27" s="45">
        <v>6</v>
      </c>
      <c r="R27" s="111">
        <v>1556</v>
      </c>
      <c r="S27" s="112">
        <v>49</v>
      </c>
      <c r="T27" s="32"/>
      <c r="U27" s="32"/>
      <c r="V27" s="32"/>
      <c r="W27" s="32"/>
      <c r="X27" s="32"/>
      <c r="Y27" s="32"/>
      <c r="Z27" s="32"/>
    </row>
    <row r="28" spans="1:26" ht="15.75" customHeight="1">
      <c r="A28" s="52">
        <v>3</v>
      </c>
      <c r="B28" s="48" t="s">
        <v>573</v>
      </c>
      <c r="C28" s="48" t="s">
        <v>402</v>
      </c>
      <c r="D28" s="49">
        <v>96</v>
      </c>
      <c r="E28" s="49">
        <v>97</v>
      </c>
      <c r="F28" s="50">
        <v>193</v>
      </c>
      <c r="G28" s="50">
        <v>7</v>
      </c>
      <c r="H28" s="49">
        <v>1536</v>
      </c>
      <c r="I28" s="51">
        <v>55</v>
      </c>
      <c r="J28" s="32"/>
      <c r="K28" s="47">
        <v>4</v>
      </c>
      <c r="L28" s="48" t="s">
        <v>543</v>
      </c>
      <c r="M28" s="48" t="s">
        <v>850</v>
      </c>
      <c r="N28" s="49">
        <v>98</v>
      </c>
      <c r="O28" s="49">
        <v>99</v>
      </c>
      <c r="P28" s="50">
        <v>197</v>
      </c>
      <c r="Q28" s="50">
        <v>7</v>
      </c>
      <c r="R28" s="49">
        <v>1530</v>
      </c>
      <c r="S28" s="51">
        <v>42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52">
        <v>7</v>
      </c>
      <c r="B29" s="48" t="s">
        <v>98</v>
      </c>
      <c r="C29" s="48" t="s">
        <v>80</v>
      </c>
      <c r="D29" s="49">
        <v>95</v>
      </c>
      <c r="E29" s="49">
        <v>98</v>
      </c>
      <c r="F29" s="50">
        <v>193</v>
      </c>
      <c r="G29" s="50">
        <v>7</v>
      </c>
      <c r="H29" s="49">
        <v>1523</v>
      </c>
      <c r="I29" s="51">
        <v>46</v>
      </c>
      <c r="J29" s="32"/>
      <c r="K29" s="52">
        <v>5</v>
      </c>
      <c r="L29" s="48" t="s">
        <v>607</v>
      </c>
      <c r="M29" s="48" t="s">
        <v>402</v>
      </c>
      <c r="N29" s="49">
        <v>97</v>
      </c>
      <c r="O29" s="49">
        <v>97</v>
      </c>
      <c r="P29" s="50">
        <v>194</v>
      </c>
      <c r="Q29" s="50">
        <v>5</v>
      </c>
      <c r="R29" s="49">
        <v>1528</v>
      </c>
      <c r="S29" s="51">
        <v>42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47">
        <v>6</v>
      </c>
      <c r="B30" s="48" t="s">
        <v>1036</v>
      </c>
      <c r="C30" s="48" t="s">
        <v>72</v>
      </c>
      <c r="D30" s="49">
        <v>94</v>
      </c>
      <c r="E30" s="49">
        <v>98</v>
      </c>
      <c r="F30" s="50">
        <v>192</v>
      </c>
      <c r="G30" s="50">
        <v>5</v>
      </c>
      <c r="H30" s="49">
        <v>1511</v>
      </c>
      <c r="I30" s="51">
        <v>39</v>
      </c>
      <c r="J30" s="32"/>
      <c r="K30" s="52">
        <v>3</v>
      </c>
      <c r="L30" s="48" t="s">
        <v>1034</v>
      </c>
      <c r="M30" s="48" t="s">
        <v>11</v>
      </c>
      <c r="N30" s="49">
        <v>96</v>
      </c>
      <c r="O30" s="49">
        <v>97</v>
      </c>
      <c r="P30" s="50">
        <v>193</v>
      </c>
      <c r="Q30" s="50">
        <v>4</v>
      </c>
      <c r="R30" s="49">
        <v>1516</v>
      </c>
      <c r="S30" s="51">
        <v>34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52">
        <v>1</v>
      </c>
      <c r="B31" s="48" t="s">
        <v>442</v>
      </c>
      <c r="C31" s="48" t="s">
        <v>423</v>
      </c>
      <c r="D31" s="49">
        <v>91</v>
      </c>
      <c r="E31" s="49">
        <v>90</v>
      </c>
      <c r="F31" s="50">
        <v>181</v>
      </c>
      <c r="G31" s="50">
        <v>2</v>
      </c>
      <c r="H31" s="53">
        <v>1316</v>
      </c>
      <c r="I31" s="54">
        <v>36</v>
      </c>
      <c r="J31" s="32"/>
      <c r="K31" s="52">
        <v>7</v>
      </c>
      <c r="L31" s="48" t="s">
        <v>1037</v>
      </c>
      <c r="M31" s="48" t="s">
        <v>141</v>
      </c>
      <c r="N31" s="49">
        <v>95</v>
      </c>
      <c r="O31" s="49">
        <v>92</v>
      </c>
      <c r="P31" s="50">
        <v>187</v>
      </c>
      <c r="Q31" s="50">
        <v>2</v>
      </c>
      <c r="R31" s="49">
        <v>1325</v>
      </c>
      <c r="S31" s="51">
        <v>29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47">
        <v>8</v>
      </c>
      <c r="B32" s="48" t="s">
        <v>618</v>
      </c>
      <c r="C32" s="48" t="s">
        <v>21</v>
      </c>
      <c r="D32" s="49">
        <v>96</v>
      </c>
      <c r="E32" s="49">
        <v>94</v>
      </c>
      <c r="F32" s="50">
        <v>190</v>
      </c>
      <c r="G32" s="50">
        <v>4</v>
      </c>
      <c r="H32" s="49">
        <v>1381</v>
      </c>
      <c r="I32" s="51">
        <v>22</v>
      </c>
      <c r="J32" s="32"/>
      <c r="K32" s="47">
        <v>6</v>
      </c>
      <c r="L32" s="48" t="s">
        <v>428</v>
      </c>
      <c r="M32" s="48" t="s">
        <v>415</v>
      </c>
      <c r="N32" s="49">
        <v>92</v>
      </c>
      <c r="O32" s="49">
        <v>96</v>
      </c>
      <c r="P32" s="50">
        <v>188</v>
      </c>
      <c r="Q32" s="50">
        <v>3</v>
      </c>
      <c r="R32" s="49">
        <v>1451</v>
      </c>
      <c r="S32" s="51">
        <v>21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47">
        <v>2</v>
      </c>
      <c r="B33" s="48" t="s">
        <v>597</v>
      </c>
      <c r="C33" s="48" t="s">
        <v>402</v>
      </c>
      <c r="D33" s="49">
        <v>94</v>
      </c>
      <c r="E33" s="49">
        <v>94</v>
      </c>
      <c r="F33" s="50">
        <v>188</v>
      </c>
      <c r="G33" s="50">
        <v>3</v>
      </c>
      <c r="H33" s="49">
        <v>1297</v>
      </c>
      <c r="I33" s="51">
        <v>22</v>
      </c>
      <c r="J33" s="32"/>
      <c r="K33" s="55">
        <v>2</v>
      </c>
      <c r="L33" s="56" t="s">
        <v>872</v>
      </c>
      <c r="M33" s="56" t="s">
        <v>218</v>
      </c>
      <c r="N33" s="57" t="s">
        <v>102</v>
      </c>
      <c r="O33" s="57"/>
      <c r="P33" s="58">
        <v>0</v>
      </c>
      <c r="Q33" s="58">
        <v>0</v>
      </c>
      <c r="R33" s="57">
        <v>0</v>
      </c>
      <c r="S33" s="59">
        <v>0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61">
        <v>5</v>
      </c>
      <c r="B34" s="56" t="s">
        <v>1035</v>
      </c>
      <c r="C34" s="56" t="s">
        <v>21</v>
      </c>
      <c r="D34" s="57" t="s">
        <v>32</v>
      </c>
      <c r="E34" s="57" t="s">
        <v>32</v>
      </c>
      <c r="F34" s="58">
        <v>0</v>
      </c>
      <c r="G34" s="58">
        <v>0</v>
      </c>
      <c r="H34" s="57">
        <v>928</v>
      </c>
      <c r="I34" s="59">
        <v>17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4" t="s">
        <v>295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22" t="s">
        <v>47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4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4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1038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E3" s="1"/>
      <c r="G3" s="1"/>
      <c r="AB3" s="4"/>
      <c r="AC3" s="4"/>
      <c r="AD3" s="4"/>
      <c r="AE3" s="4"/>
      <c r="AF3" s="4"/>
    </row>
    <row r="4" spans="1:14" ht="15.75" customHeight="1">
      <c r="A4" s="63" t="s">
        <v>1039</v>
      </c>
      <c r="B4" s="64"/>
      <c r="C4" s="65">
        <v>596</v>
      </c>
      <c r="D4" s="64"/>
      <c r="E4" s="66" t="s">
        <v>9</v>
      </c>
      <c r="F4" s="67">
        <f>SUM(F5:F7)</f>
        <v>600</v>
      </c>
      <c r="G4" s="68" t="s">
        <v>299</v>
      </c>
      <c r="H4" s="63" t="s">
        <v>1040</v>
      </c>
      <c r="I4" s="64"/>
      <c r="J4" s="65">
        <v>595</v>
      </c>
      <c r="K4" s="64"/>
      <c r="L4" s="66" t="s">
        <v>9</v>
      </c>
      <c r="M4" s="67">
        <f>SUM(M5:M7)</f>
        <v>599</v>
      </c>
      <c r="N4"/>
    </row>
    <row r="5" spans="1:14" ht="15.75" customHeight="1">
      <c r="A5" s="210" t="s">
        <v>997</v>
      </c>
      <c r="B5" s="211"/>
      <c r="C5" s="212"/>
      <c r="D5" s="70">
        <v>100</v>
      </c>
      <c r="E5" s="70">
        <v>100</v>
      </c>
      <c r="F5" s="71">
        <f>SUM(D5:E5)</f>
        <v>200</v>
      </c>
      <c r="G5"/>
      <c r="H5" s="210" t="s">
        <v>986</v>
      </c>
      <c r="I5" s="211"/>
      <c r="J5" s="212"/>
      <c r="K5" s="70">
        <v>100</v>
      </c>
      <c r="L5" s="70">
        <v>100</v>
      </c>
      <c r="M5" s="71">
        <f>SUM(K5:L5)</f>
        <v>200</v>
      </c>
      <c r="N5"/>
    </row>
    <row r="6" spans="1:14" ht="15.75" customHeight="1">
      <c r="A6" s="213" t="s">
        <v>975</v>
      </c>
      <c r="B6" s="214"/>
      <c r="C6" s="215"/>
      <c r="D6" s="73">
        <v>100</v>
      </c>
      <c r="E6" s="73">
        <v>100</v>
      </c>
      <c r="F6" s="19">
        <f>SUM(D6:E6)</f>
        <v>200</v>
      </c>
      <c r="G6"/>
      <c r="H6" s="213" t="s">
        <v>992</v>
      </c>
      <c r="I6" s="214"/>
      <c r="J6" s="215"/>
      <c r="K6" s="73">
        <v>100</v>
      </c>
      <c r="L6" s="73">
        <v>99</v>
      </c>
      <c r="M6" s="19">
        <f>SUM(K6:L6)</f>
        <v>199</v>
      </c>
      <c r="N6"/>
    </row>
    <row r="7" spans="1:14" ht="15.75" customHeight="1">
      <c r="A7" s="216" t="s">
        <v>980</v>
      </c>
      <c r="B7" s="217"/>
      <c r="C7" s="218"/>
      <c r="D7" s="75">
        <v>100</v>
      </c>
      <c r="E7" s="75">
        <v>100</v>
      </c>
      <c r="F7" s="76">
        <f>SUM(D7:E7)</f>
        <v>200</v>
      </c>
      <c r="G7"/>
      <c r="H7" s="216" t="s">
        <v>977</v>
      </c>
      <c r="I7" s="217"/>
      <c r="J7" s="218"/>
      <c r="K7" s="75">
        <v>100</v>
      </c>
      <c r="L7" s="75">
        <v>100</v>
      </c>
      <c r="M7" s="76">
        <f>SUM(K7:L7)</f>
        <v>200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8"/>
    </row>
    <row r="9" spans="1:14" ht="15.75" customHeight="1">
      <c r="A9" s="63" t="s">
        <v>1041</v>
      </c>
      <c r="B9" s="64"/>
      <c r="C9" s="65">
        <v>599</v>
      </c>
      <c r="D9" s="64"/>
      <c r="E9" s="66" t="s">
        <v>9</v>
      </c>
      <c r="F9" s="67">
        <f>SUM(F10:F12)</f>
        <v>600</v>
      </c>
      <c r="G9" s="68" t="s">
        <v>299</v>
      </c>
      <c r="H9" s="63" t="s">
        <v>1042</v>
      </c>
      <c r="I9" s="64"/>
      <c r="J9" s="65">
        <v>598</v>
      </c>
      <c r="K9" s="64"/>
      <c r="L9" s="66" t="s">
        <v>9</v>
      </c>
      <c r="M9" s="67">
        <f>SUM(M10:M12)</f>
        <v>598</v>
      </c>
      <c r="N9"/>
    </row>
    <row r="10" spans="1:32" ht="15.75" customHeight="1">
      <c r="A10" s="210" t="s">
        <v>92</v>
      </c>
      <c r="B10" s="211"/>
      <c r="C10" s="212"/>
      <c r="D10" s="70">
        <v>100</v>
      </c>
      <c r="E10" s="70">
        <v>100</v>
      </c>
      <c r="F10" s="71">
        <f>SUM(D10:E10)</f>
        <v>200</v>
      </c>
      <c r="G10"/>
      <c r="H10" s="210" t="s">
        <v>973</v>
      </c>
      <c r="I10" s="211"/>
      <c r="J10" s="212"/>
      <c r="K10" s="70">
        <v>100</v>
      </c>
      <c r="L10" s="70">
        <v>100</v>
      </c>
      <c r="M10" s="71">
        <f>SUM(K10:L10)</f>
        <v>200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213" t="s">
        <v>979</v>
      </c>
      <c r="B11" s="214"/>
      <c r="C11" s="215"/>
      <c r="D11" s="73">
        <v>100</v>
      </c>
      <c r="E11" s="73">
        <v>100</v>
      </c>
      <c r="F11" s="19">
        <f>SUM(D11:E11)</f>
        <v>200</v>
      </c>
      <c r="G11"/>
      <c r="H11" s="213" t="s">
        <v>978</v>
      </c>
      <c r="I11" s="214"/>
      <c r="J11" s="215"/>
      <c r="K11" s="73">
        <v>100</v>
      </c>
      <c r="L11" s="73">
        <v>99</v>
      </c>
      <c r="M11" s="19">
        <f>SUM(K11:L11)</f>
        <v>199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216" t="s">
        <v>982</v>
      </c>
      <c r="B12" s="217"/>
      <c r="C12" s="218"/>
      <c r="D12" s="75">
        <v>100</v>
      </c>
      <c r="E12" s="75">
        <v>100</v>
      </c>
      <c r="F12" s="76">
        <f>SUM(D12:E12)</f>
        <v>200</v>
      </c>
      <c r="G12"/>
      <c r="H12" s="216" t="s">
        <v>844</v>
      </c>
      <c r="I12" s="217"/>
      <c r="J12" s="218"/>
      <c r="K12" s="75">
        <v>100</v>
      </c>
      <c r="L12" s="75">
        <v>99</v>
      </c>
      <c r="M12" s="76">
        <f>SUM(K12:L12)</f>
        <v>199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3" t="s">
        <v>1043</v>
      </c>
      <c r="B14" s="64"/>
      <c r="C14" s="65">
        <v>591</v>
      </c>
      <c r="D14" s="64"/>
      <c r="E14" s="66" t="s">
        <v>9</v>
      </c>
      <c r="F14" s="67">
        <f>SUM(F15:F17)</f>
        <v>591</v>
      </c>
      <c r="G14" s="68" t="s">
        <v>299</v>
      </c>
      <c r="H14" t="s">
        <v>385</v>
      </c>
      <c r="I14"/>
      <c r="J14"/>
      <c r="K14"/>
      <c r="L14"/>
      <c r="M14">
        <v>591</v>
      </c>
      <c r="N14"/>
    </row>
    <row r="15" spans="1:14" ht="15.75" customHeight="1">
      <c r="A15" s="210" t="s">
        <v>827</v>
      </c>
      <c r="B15" s="211"/>
      <c r="C15" s="212"/>
      <c r="D15" s="70">
        <v>100</v>
      </c>
      <c r="E15" s="70">
        <v>97</v>
      </c>
      <c r="F15" s="71">
        <f>SUM(D15:E15)</f>
        <v>197</v>
      </c>
      <c r="G15"/>
      <c r="H15"/>
      <c r="I15"/>
      <c r="J15"/>
      <c r="K15"/>
      <c r="L15"/>
      <c r="M15"/>
      <c r="N15"/>
    </row>
    <row r="16" spans="1:14" ht="15.75" customHeight="1">
      <c r="A16" s="213" t="s">
        <v>1015</v>
      </c>
      <c r="B16" s="214"/>
      <c r="C16" s="215"/>
      <c r="D16" s="73">
        <v>99</v>
      </c>
      <c r="E16" s="73">
        <v>97</v>
      </c>
      <c r="F16" s="19">
        <f>SUM(D16:E16)</f>
        <v>196</v>
      </c>
      <c r="G16"/>
      <c r="H16"/>
      <c r="I16"/>
      <c r="J16"/>
      <c r="K16"/>
      <c r="L16"/>
      <c r="M16"/>
      <c r="N16"/>
    </row>
    <row r="17" spans="1:14" ht="15.75" customHeight="1">
      <c r="A17" s="216" t="s">
        <v>1025</v>
      </c>
      <c r="B17" s="217"/>
      <c r="C17" s="218"/>
      <c r="D17" s="75">
        <v>99</v>
      </c>
      <c r="E17" s="75">
        <v>99</v>
      </c>
      <c r="F17" s="76">
        <f>SUM(D17:E17)</f>
        <v>198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5:14" ht="15.75" customHeight="1">
      <c r="E19" s="4"/>
      <c r="H19" s="79" t="s">
        <v>3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5:14" ht="15.75" customHeight="1">
      <c r="E20" s="4"/>
      <c r="H20" s="81" t="s">
        <v>1041</v>
      </c>
      <c r="I20" s="70">
        <v>8</v>
      </c>
      <c r="J20" s="70">
        <v>5</v>
      </c>
      <c r="K20" s="70">
        <v>3</v>
      </c>
      <c r="L20" s="70"/>
      <c r="M20" s="70">
        <v>4795</v>
      </c>
      <c r="N20" s="71">
        <v>13</v>
      </c>
    </row>
    <row r="21" spans="5:14" ht="15.75" customHeight="1">
      <c r="E21" s="4"/>
      <c r="H21" s="323" t="s">
        <v>1042</v>
      </c>
      <c r="I21" s="73">
        <v>8</v>
      </c>
      <c r="J21" s="73">
        <v>5</v>
      </c>
      <c r="K21" s="73">
        <v>1</v>
      </c>
      <c r="L21" s="73">
        <v>2</v>
      </c>
      <c r="M21" s="73">
        <v>4791</v>
      </c>
      <c r="N21" s="19">
        <v>11</v>
      </c>
    </row>
    <row r="22" spans="5:14" ht="15.75" customHeight="1">
      <c r="E22" s="4"/>
      <c r="H22" s="323" t="s">
        <v>1039</v>
      </c>
      <c r="I22" s="101">
        <v>8</v>
      </c>
      <c r="J22" s="101">
        <v>4</v>
      </c>
      <c r="K22" s="101">
        <v>1</v>
      </c>
      <c r="L22" s="101">
        <v>3</v>
      </c>
      <c r="M22" s="101">
        <v>4768</v>
      </c>
      <c r="N22" s="21">
        <v>9</v>
      </c>
    </row>
    <row r="23" spans="8:14" ht="15.75" customHeight="1">
      <c r="H23" s="72" t="s">
        <v>1040</v>
      </c>
      <c r="I23" s="73">
        <v>8</v>
      </c>
      <c r="J23" s="73">
        <v>2</v>
      </c>
      <c r="K23" s="73">
        <v>2</v>
      </c>
      <c r="L23" s="73">
        <v>4</v>
      </c>
      <c r="M23" s="73">
        <v>4778</v>
      </c>
      <c r="N23" s="19">
        <v>6</v>
      </c>
    </row>
    <row r="24" spans="8:14" ht="15.75" customHeight="1">
      <c r="H24" s="77" t="s">
        <v>1043</v>
      </c>
      <c r="I24" s="75">
        <v>8</v>
      </c>
      <c r="J24" s="75"/>
      <c r="K24" s="75">
        <v>1</v>
      </c>
      <c r="L24" s="75">
        <v>7</v>
      </c>
      <c r="M24" s="75">
        <v>4135</v>
      </c>
      <c r="N24" s="76">
        <v>1</v>
      </c>
    </row>
    <row r="25" ht="15.75" customHeight="1"/>
    <row r="26" ht="15.75" customHeight="1"/>
    <row r="27" spans="1:14" ht="15.75" customHeight="1">
      <c r="A27" s="85"/>
      <c r="B27" s="85"/>
      <c r="C27" s="85"/>
      <c r="D27" s="85"/>
      <c r="E27" s="86"/>
      <c r="F27" s="85"/>
      <c r="G27" s="86"/>
      <c r="H27" s="85"/>
      <c r="I27" s="85"/>
      <c r="J27" s="85"/>
      <c r="K27" s="85"/>
      <c r="L27" s="85"/>
      <c r="M27" s="85"/>
      <c r="N27" s="85"/>
    </row>
    <row r="28" spans="1:14" ht="15.75" customHeight="1">
      <c r="A28" s="78"/>
      <c r="B28" s="78"/>
      <c r="C28" s="78"/>
      <c r="D28" s="78"/>
      <c r="E28" s="78"/>
      <c r="F28" s="78"/>
      <c r="G28" s="324"/>
      <c r="H28" s="78"/>
      <c r="I28" s="78"/>
      <c r="J28" s="78"/>
      <c r="K28" s="78"/>
      <c r="L28" s="78"/>
      <c r="M28" s="78"/>
      <c r="N28" s="78"/>
    </row>
    <row r="29" spans="1:15" ht="15.75" customHeight="1">
      <c r="A29" s="2" t="s">
        <v>24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3" t="s">
        <v>1044</v>
      </c>
      <c r="B30" s="64"/>
      <c r="C30" s="65">
        <v>587</v>
      </c>
      <c r="D30" s="64"/>
      <c r="E30" s="66" t="s">
        <v>9</v>
      </c>
      <c r="F30" s="67">
        <f>SUM(F31:F33)</f>
        <v>592</v>
      </c>
      <c r="G30" s="68" t="s">
        <v>299</v>
      </c>
      <c r="H30" s="63" t="s">
        <v>1045</v>
      </c>
      <c r="I30" s="64"/>
      <c r="J30" s="65">
        <v>588</v>
      </c>
      <c r="K30" s="64"/>
      <c r="L30" s="66" t="s">
        <v>9</v>
      </c>
      <c r="M30" s="67">
        <f>SUM(M31:M33)</f>
        <v>588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210" t="s">
        <v>480</v>
      </c>
      <c r="B31" s="211"/>
      <c r="C31" s="212"/>
      <c r="D31" s="70">
        <v>100</v>
      </c>
      <c r="E31" s="70">
        <v>100</v>
      </c>
      <c r="F31" s="71">
        <f>SUM(D31:E31)</f>
        <v>200</v>
      </c>
      <c r="G31"/>
      <c r="H31" s="210" t="s">
        <v>635</v>
      </c>
      <c r="I31" s="211"/>
      <c r="J31" s="212"/>
      <c r="K31" s="70">
        <v>100</v>
      </c>
      <c r="L31" s="70">
        <v>94</v>
      </c>
      <c r="M31" s="71">
        <f>SUM(K31:L31)</f>
        <v>194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213" t="s">
        <v>1012</v>
      </c>
      <c r="B32" s="214"/>
      <c r="C32" s="215"/>
      <c r="D32" s="73">
        <v>100</v>
      </c>
      <c r="E32" s="73">
        <v>98</v>
      </c>
      <c r="F32" s="19">
        <f>SUM(D32:E32)</f>
        <v>198</v>
      </c>
      <c r="G32"/>
      <c r="H32" s="213" t="s">
        <v>1014</v>
      </c>
      <c r="I32" s="214"/>
      <c r="J32" s="215"/>
      <c r="K32" s="73">
        <v>99</v>
      </c>
      <c r="L32" s="73">
        <v>99</v>
      </c>
      <c r="M32" s="19">
        <f>SUM(K32:L32)</f>
        <v>198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216" t="s">
        <v>1027</v>
      </c>
      <c r="B33" s="217"/>
      <c r="C33" s="218"/>
      <c r="D33" s="75">
        <v>98</v>
      </c>
      <c r="E33" s="75">
        <v>96</v>
      </c>
      <c r="F33" s="76">
        <f>SUM(D33:E33)</f>
        <v>194</v>
      </c>
      <c r="G33"/>
      <c r="H33" s="216" t="s">
        <v>1016</v>
      </c>
      <c r="I33" s="217"/>
      <c r="J33" s="218"/>
      <c r="K33" s="75">
        <v>99</v>
      </c>
      <c r="L33" s="75">
        <v>97</v>
      </c>
      <c r="M33" s="76">
        <f>SUM(K33:L33)</f>
        <v>196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3" t="s">
        <v>1046</v>
      </c>
      <c r="B35" s="64"/>
      <c r="C35" s="65">
        <v>588</v>
      </c>
      <c r="D35" s="64"/>
      <c r="E35" s="66" t="s">
        <v>9</v>
      </c>
      <c r="F35" s="67">
        <f>SUM(F36:F38)</f>
        <v>591</v>
      </c>
      <c r="G35" s="68" t="s">
        <v>299</v>
      </c>
      <c r="H35" s="63" t="s">
        <v>1047</v>
      </c>
      <c r="I35" s="64"/>
      <c r="J35" s="65">
        <v>589</v>
      </c>
      <c r="K35" s="64"/>
      <c r="L35" s="66" t="s">
        <v>9</v>
      </c>
      <c r="M35" s="67">
        <f>SUM(M36:M38)</f>
        <v>582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210" t="s">
        <v>493</v>
      </c>
      <c r="B36" s="211"/>
      <c r="C36" s="212"/>
      <c r="D36" s="70">
        <v>100</v>
      </c>
      <c r="E36" s="70">
        <v>99</v>
      </c>
      <c r="F36" s="71">
        <f>SUM(D36:E36)</f>
        <v>199</v>
      </c>
      <c r="G36"/>
      <c r="H36" s="210" t="s">
        <v>1048</v>
      </c>
      <c r="I36" s="211"/>
      <c r="J36" s="212"/>
      <c r="K36" s="70">
        <v>95</v>
      </c>
      <c r="L36" s="70">
        <v>93</v>
      </c>
      <c r="M36" s="71">
        <f>SUM(K36:L36)</f>
        <v>188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213" t="s">
        <v>1011</v>
      </c>
      <c r="B37" s="214"/>
      <c r="C37" s="215"/>
      <c r="D37" s="73">
        <v>98</v>
      </c>
      <c r="E37" s="73">
        <v>98</v>
      </c>
      <c r="F37" s="19">
        <f>SUM(D37:E37)</f>
        <v>196</v>
      </c>
      <c r="G37"/>
      <c r="H37" s="213" t="s">
        <v>1002</v>
      </c>
      <c r="I37" s="214"/>
      <c r="J37" s="215"/>
      <c r="K37" s="73">
        <v>98</v>
      </c>
      <c r="L37" s="73">
        <v>98</v>
      </c>
      <c r="M37" s="19">
        <f>SUM(K37:L37)</f>
        <v>196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216" t="s">
        <v>156</v>
      </c>
      <c r="B38" s="217"/>
      <c r="C38" s="218"/>
      <c r="D38" s="75">
        <v>100</v>
      </c>
      <c r="E38" s="75">
        <v>96</v>
      </c>
      <c r="F38" s="76">
        <f>SUM(D38:E38)</f>
        <v>196</v>
      </c>
      <c r="G38"/>
      <c r="H38" s="216" t="s">
        <v>465</v>
      </c>
      <c r="I38" s="217"/>
      <c r="J38" s="218"/>
      <c r="K38" s="75">
        <v>99</v>
      </c>
      <c r="L38" s="75">
        <v>99</v>
      </c>
      <c r="M38" s="76">
        <f>SUM(K38:L38)</f>
        <v>198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3" t="s">
        <v>1049</v>
      </c>
      <c r="B40" s="64"/>
      <c r="C40" s="65">
        <v>590</v>
      </c>
      <c r="D40" s="64"/>
      <c r="E40" s="66" t="s">
        <v>9</v>
      </c>
      <c r="F40" s="67">
        <f>SUM(F41:F43)</f>
        <v>592</v>
      </c>
      <c r="G40" s="68" t="s">
        <v>299</v>
      </c>
      <c r="H40" t="s">
        <v>385</v>
      </c>
      <c r="I40"/>
      <c r="J40"/>
      <c r="K40"/>
      <c r="L40"/>
      <c r="M40">
        <v>590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210" t="s">
        <v>1013</v>
      </c>
      <c r="B41" s="211"/>
      <c r="C41" s="212"/>
      <c r="D41" s="70">
        <v>99</v>
      </c>
      <c r="E41" s="70">
        <v>98</v>
      </c>
      <c r="F41" s="71">
        <f>SUM(D41:E41)</f>
        <v>197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213" t="s">
        <v>1021</v>
      </c>
      <c r="B42" s="214"/>
      <c r="C42" s="215"/>
      <c r="D42" s="73">
        <v>99</v>
      </c>
      <c r="E42" s="73">
        <v>98</v>
      </c>
      <c r="F42" s="19">
        <f>SUM(D42:E42)</f>
        <v>197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216" t="s">
        <v>1001</v>
      </c>
      <c r="B43" s="217"/>
      <c r="C43" s="218"/>
      <c r="D43" s="75">
        <v>99</v>
      </c>
      <c r="E43" s="75">
        <v>99</v>
      </c>
      <c r="F43" s="76">
        <f>SUM(D43:E43)</f>
        <v>198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5:14" ht="15.75" customHeight="1">
      <c r="E45" s="4"/>
      <c r="H45" s="79" t="s">
        <v>24</v>
      </c>
      <c r="I45" s="80" t="s">
        <v>306</v>
      </c>
      <c r="J45" s="80" t="s">
        <v>307</v>
      </c>
      <c r="K45" s="80" t="s">
        <v>308</v>
      </c>
      <c r="L45" s="80" t="s">
        <v>309</v>
      </c>
      <c r="M45" s="80" t="s">
        <v>8</v>
      </c>
      <c r="N45" s="10" t="s">
        <v>310</v>
      </c>
    </row>
    <row r="46" spans="5:16" ht="15.75" customHeight="1">
      <c r="E46" s="4"/>
      <c r="H46" s="87" t="s">
        <v>1044</v>
      </c>
      <c r="I46" s="88">
        <v>8</v>
      </c>
      <c r="J46" s="88">
        <v>7</v>
      </c>
      <c r="K46" s="88"/>
      <c r="L46" s="88">
        <v>1</v>
      </c>
      <c r="M46" s="88">
        <v>4743</v>
      </c>
      <c r="N46" s="89">
        <v>14</v>
      </c>
      <c r="O46" s="32"/>
      <c r="P46" s="32"/>
    </row>
    <row r="47" spans="5:16" ht="15.75" customHeight="1">
      <c r="E47" s="4"/>
      <c r="H47" s="90" t="s">
        <v>1045</v>
      </c>
      <c r="I47" s="91">
        <v>8</v>
      </c>
      <c r="J47" s="91">
        <v>4</v>
      </c>
      <c r="K47" s="91"/>
      <c r="L47" s="91">
        <v>4</v>
      </c>
      <c r="M47" s="91">
        <v>4529</v>
      </c>
      <c r="N47" s="37">
        <v>8</v>
      </c>
      <c r="O47" s="32"/>
      <c r="P47" s="32"/>
    </row>
    <row r="48" spans="5:16" ht="15.75" customHeight="1">
      <c r="E48" s="4"/>
      <c r="H48" s="90" t="s">
        <v>1049</v>
      </c>
      <c r="I48" s="91">
        <v>8</v>
      </c>
      <c r="J48" s="91">
        <v>3</v>
      </c>
      <c r="K48" s="91">
        <v>1</v>
      </c>
      <c r="L48" s="91">
        <v>4</v>
      </c>
      <c r="M48" s="91">
        <v>4729</v>
      </c>
      <c r="N48" s="37">
        <v>7</v>
      </c>
      <c r="O48" s="32"/>
      <c r="P48" s="32"/>
    </row>
    <row r="49" spans="8:16" ht="15.75" customHeight="1">
      <c r="H49" s="90" t="s">
        <v>1046</v>
      </c>
      <c r="I49" s="91">
        <v>8</v>
      </c>
      <c r="J49" s="91">
        <v>3</v>
      </c>
      <c r="K49" s="91"/>
      <c r="L49" s="91">
        <v>5</v>
      </c>
      <c r="M49" s="91">
        <v>4698</v>
      </c>
      <c r="N49" s="37">
        <v>6</v>
      </c>
      <c r="O49" s="32"/>
      <c r="P49" s="32"/>
    </row>
    <row r="50" spans="8:16" ht="15.75" customHeight="1">
      <c r="H50" s="92" t="s">
        <v>1047</v>
      </c>
      <c r="I50" s="93">
        <v>8</v>
      </c>
      <c r="J50" s="93">
        <v>2</v>
      </c>
      <c r="K50" s="93">
        <v>1</v>
      </c>
      <c r="L50" s="93">
        <v>5</v>
      </c>
      <c r="M50" s="93">
        <v>4705</v>
      </c>
      <c r="N50" s="94">
        <v>5</v>
      </c>
      <c r="O50" s="32"/>
      <c r="P50" s="32"/>
    </row>
    <row r="51" spans="1:16" ht="15.75" customHeight="1">
      <c r="A51" s="4" t="s">
        <v>1032</v>
      </c>
      <c r="H51" s="32"/>
      <c r="I51" s="32"/>
      <c r="J51" s="32"/>
      <c r="K51" s="32"/>
      <c r="L51" s="32"/>
      <c r="M51" s="32"/>
      <c r="N51" s="32"/>
      <c r="O51" s="32"/>
      <c r="P51" s="32"/>
    </row>
    <row r="52" spans="1:14" ht="15.75" customHeight="1">
      <c r="A52" s="22" t="s">
        <v>47</v>
      </c>
      <c r="B52" s="78"/>
      <c r="C52" s="78"/>
      <c r="D52" s="78"/>
      <c r="E52" s="78"/>
      <c r="F52" s="78"/>
      <c r="G52" s="324"/>
      <c r="H52" s="78"/>
      <c r="I52" s="78"/>
      <c r="J52" s="78"/>
      <c r="K52" s="78"/>
      <c r="L52" s="78"/>
      <c r="M52" s="78"/>
      <c r="N52" s="78"/>
    </row>
    <row r="53" spans="1:14" ht="15.75" customHeight="1">
      <c r="A53" s="4" t="s">
        <v>48</v>
      </c>
      <c r="B53" s="78"/>
      <c r="C53" s="78"/>
      <c r="D53" s="78"/>
      <c r="E53" s="78"/>
      <c r="F53" s="78"/>
      <c r="G53" s="324"/>
      <c r="H53" s="78"/>
      <c r="I53" s="78"/>
      <c r="J53" s="78"/>
      <c r="K53" s="78"/>
      <c r="L53" s="78"/>
      <c r="M53" s="78"/>
      <c r="N53" s="78"/>
    </row>
    <row r="54" spans="1:14" ht="15.75" customHeight="1">
      <c r="A54" s="4" t="s">
        <v>49</v>
      </c>
      <c r="B54" s="78"/>
      <c r="C54" s="78"/>
      <c r="D54" s="78"/>
      <c r="E54" s="78"/>
      <c r="F54" s="78"/>
      <c r="G54" s="324"/>
      <c r="H54" s="78"/>
      <c r="I54" s="78"/>
      <c r="J54" s="78"/>
      <c r="K54" s="78"/>
      <c r="L54" s="78"/>
      <c r="M54" s="78"/>
      <c r="N54" s="78"/>
    </row>
    <row r="55" spans="1:14" ht="15.75" customHeight="1">
      <c r="A55" s="78"/>
      <c r="B55" s="78"/>
      <c r="C55" s="78"/>
      <c r="D55" s="78"/>
      <c r="E55" s="78"/>
      <c r="F55" s="78"/>
      <c r="G55" s="324"/>
      <c r="H55" s="78"/>
      <c r="I55" s="78"/>
      <c r="J55" s="78"/>
      <c r="K55" s="78"/>
      <c r="L55" s="78"/>
      <c r="M55" s="78"/>
      <c r="N55" s="78"/>
    </row>
    <row r="56" spans="1:14" ht="15.75" customHeight="1">
      <c r="A56" s="78"/>
      <c r="B56" s="78"/>
      <c r="C56" s="78"/>
      <c r="D56" s="78"/>
      <c r="E56" s="78"/>
      <c r="F56" s="78"/>
      <c r="G56" s="324"/>
      <c r="H56" s="78"/>
      <c r="I56" s="78"/>
      <c r="J56" s="78"/>
      <c r="K56" s="78"/>
      <c r="L56" s="78"/>
      <c r="M56" s="78"/>
      <c r="N56" s="78"/>
    </row>
    <row r="57" spans="1:14" ht="15.75" customHeight="1">
      <c r="A57" s="78"/>
      <c r="B57" s="78"/>
      <c r="C57" s="78"/>
      <c r="D57" s="78"/>
      <c r="E57" s="78"/>
      <c r="F57" s="78"/>
      <c r="G57" s="324"/>
      <c r="H57" s="78"/>
      <c r="I57" s="78"/>
      <c r="J57" s="78"/>
      <c r="K57" s="78"/>
      <c r="L57" s="78"/>
      <c r="M57" s="78"/>
      <c r="N57" s="78"/>
    </row>
    <row r="58" spans="1:14" ht="15.75" customHeight="1">
      <c r="A58" s="78"/>
      <c r="B58" s="78"/>
      <c r="C58" s="78"/>
      <c r="D58" s="78"/>
      <c r="E58" s="78"/>
      <c r="F58" s="78"/>
      <c r="G58" s="324"/>
      <c r="H58" s="78"/>
      <c r="I58" s="78"/>
      <c r="J58" s="78"/>
      <c r="K58" s="78"/>
      <c r="L58" s="78"/>
      <c r="M58" s="78"/>
      <c r="N58" s="78"/>
    </row>
    <row r="59" spans="1:14" ht="15.75" customHeight="1">
      <c r="A59" s="78"/>
      <c r="B59" s="78"/>
      <c r="C59" s="78"/>
      <c r="D59" s="78"/>
      <c r="E59" s="78"/>
      <c r="F59" s="78"/>
      <c r="G59" s="324"/>
      <c r="H59" s="78"/>
      <c r="I59" s="78"/>
      <c r="J59" s="78"/>
      <c r="K59" s="78"/>
      <c r="L59" s="78"/>
      <c r="M59" s="78"/>
      <c r="N59" s="78"/>
    </row>
    <row r="60" spans="1:14" ht="15.75" customHeight="1">
      <c r="A60" s="78"/>
      <c r="B60" s="78"/>
      <c r="C60" s="78"/>
      <c r="D60" s="78"/>
      <c r="E60" s="78"/>
      <c r="F60" s="78"/>
      <c r="G60" s="324"/>
      <c r="H60" s="78"/>
      <c r="I60" s="78"/>
      <c r="J60" s="78"/>
      <c r="K60" s="78"/>
      <c r="L60" s="78"/>
      <c r="M60" s="78"/>
      <c r="N60" s="78"/>
    </row>
    <row r="61" spans="1:14" ht="15.75" customHeight="1">
      <c r="A61" s="78"/>
      <c r="B61" s="78"/>
      <c r="C61" s="78"/>
      <c r="D61" s="78"/>
      <c r="E61" s="78"/>
      <c r="F61" s="78"/>
      <c r="G61" s="324"/>
      <c r="H61" s="78"/>
      <c r="I61" s="78"/>
      <c r="J61" s="78"/>
      <c r="K61" s="78"/>
      <c r="L61" s="78"/>
      <c r="M61" s="78"/>
      <c r="N61" s="78"/>
    </row>
    <row r="62" spans="1:14" ht="15.75" customHeight="1">
      <c r="A62" s="78"/>
      <c r="B62" s="78"/>
      <c r="C62" s="78"/>
      <c r="D62" s="78"/>
      <c r="E62" s="78"/>
      <c r="F62" s="78"/>
      <c r="G62" s="324"/>
      <c r="H62" s="78"/>
      <c r="I62" s="78"/>
      <c r="J62" s="78"/>
      <c r="K62" s="78"/>
      <c r="L62" s="78"/>
      <c r="M62" s="78"/>
      <c r="N62" s="78"/>
    </row>
    <row r="63" spans="1:14" ht="15.75" customHeight="1">
      <c r="A63" s="78"/>
      <c r="B63" s="78"/>
      <c r="C63" s="78"/>
      <c r="D63" s="78"/>
      <c r="E63" s="78"/>
      <c r="F63" s="78"/>
      <c r="G63" s="324"/>
      <c r="H63" s="78"/>
      <c r="I63" s="78"/>
      <c r="J63" s="78"/>
      <c r="K63" s="78"/>
      <c r="L63" s="78"/>
      <c r="M63" s="78"/>
      <c r="N63" s="78"/>
    </row>
    <row r="64" spans="1:14" ht="15.75" customHeight="1">
      <c r="A64" s="78"/>
      <c r="B64" s="78"/>
      <c r="C64" s="78"/>
      <c r="D64" s="78"/>
      <c r="E64" s="78"/>
      <c r="F64" s="78"/>
      <c r="G64" s="324"/>
      <c r="H64" s="78"/>
      <c r="I64" s="78"/>
      <c r="J64" s="78"/>
      <c r="K64" s="78"/>
      <c r="L64" s="78"/>
      <c r="M64" s="78"/>
      <c r="N64" s="78"/>
    </row>
    <row r="65" spans="1:14" ht="15.75" customHeight="1">
      <c r="A65" s="78"/>
      <c r="B65" s="78"/>
      <c r="C65" s="78"/>
      <c r="D65" s="78"/>
      <c r="E65" s="78"/>
      <c r="F65" s="78"/>
      <c r="G65" s="324"/>
      <c r="H65" s="78"/>
      <c r="I65" s="78"/>
      <c r="J65" s="78"/>
      <c r="K65" s="78"/>
      <c r="L65" s="78"/>
      <c r="M65" s="78"/>
      <c r="N65" s="78"/>
    </row>
    <row r="66" spans="1:14" ht="15.75" customHeight="1">
      <c r="A66" s="78"/>
      <c r="B66" s="78"/>
      <c r="C66" s="78"/>
      <c r="D66" s="78"/>
      <c r="E66" s="78"/>
      <c r="F66" s="78"/>
      <c r="G66" s="324"/>
      <c r="H66" s="78"/>
      <c r="I66" s="78"/>
      <c r="J66" s="78"/>
      <c r="K66" s="78"/>
      <c r="L66" s="78"/>
      <c r="M66" s="78"/>
      <c r="N66" s="78"/>
    </row>
    <row r="67" spans="1:14" ht="15.75" customHeight="1">
      <c r="A67" s="78"/>
      <c r="B67" s="78"/>
      <c r="C67" s="78"/>
      <c r="D67" s="78"/>
      <c r="E67" s="78"/>
      <c r="F67" s="78"/>
      <c r="G67" s="324"/>
      <c r="H67" s="78"/>
      <c r="I67" s="78"/>
      <c r="J67" s="78"/>
      <c r="K67" s="78"/>
      <c r="L67" s="78"/>
      <c r="M67" s="78"/>
      <c r="N67" s="78"/>
    </row>
    <row r="68" spans="1:14" ht="15.75" customHeight="1">
      <c r="A68" s="78"/>
      <c r="B68" s="78"/>
      <c r="C68" s="78"/>
      <c r="D68" s="78"/>
      <c r="E68" s="78"/>
      <c r="F68" s="78"/>
      <c r="G68" s="324"/>
      <c r="H68" s="78"/>
      <c r="I68" s="78"/>
      <c r="J68" s="78"/>
      <c r="K68" s="78"/>
      <c r="L68" s="78"/>
      <c r="M68" s="78"/>
      <c r="N68" s="78"/>
    </row>
    <row r="69" spans="1:14" ht="15.75" customHeight="1">
      <c r="A69" s="78"/>
      <c r="B69" s="78"/>
      <c r="C69" s="78"/>
      <c r="D69" s="78"/>
      <c r="E69" s="78"/>
      <c r="F69" s="78"/>
      <c r="G69" s="324"/>
      <c r="H69" s="78"/>
      <c r="I69" s="78"/>
      <c r="J69" s="78"/>
      <c r="K69" s="78"/>
      <c r="L69" s="78"/>
      <c r="M69" s="78"/>
      <c r="N69" s="78"/>
    </row>
    <row r="70" spans="1:14" ht="15.75" customHeight="1">
      <c r="A70" s="78"/>
      <c r="B70" s="78"/>
      <c r="C70" s="78"/>
      <c r="D70" s="78"/>
      <c r="E70" s="78"/>
      <c r="F70" s="78"/>
      <c r="G70" s="324"/>
      <c r="H70" s="78"/>
      <c r="I70" s="78"/>
      <c r="J70" s="78"/>
      <c r="K70" s="78"/>
      <c r="L70" s="78"/>
      <c r="M70" s="78"/>
      <c r="N70" s="78"/>
    </row>
    <row r="71" spans="1:14" ht="15.75" customHeight="1">
      <c r="A71" s="78"/>
      <c r="B71" s="78"/>
      <c r="C71" s="78"/>
      <c r="D71" s="78"/>
      <c r="E71" s="78"/>
      <c r="F71" s="78"/>
      <c r="G71" s="324"/>
      <c r="H71" s="78"/>
      <c r="I71" s="78"/>
      <c r="J71" s="78"/>
      <c r="K71" s="78"/>
      <c r="L71" s="78"/>
      <c r="M71" s="78"/>
      <c r="N71" s="78"/>
    </row>
    <row r="72" spans="1:14" ht="15.75" customHeight="1">
      <c r="A72" s="78"/>
      <c r="B72" s="78"/>
      <c r="C72" s="78"/>
      <c r="D72" s="78"/>
      <c r="E72" s="78"/>
      <c r="F72" s="78"/>
      <c r="G72" s="324"/>
      <c r="H72" s="78"/>
      <c r="I72" s="78"/>
      <c r="J72" s="78"/>
      <c r="K72" s="78"/>
      <c r="L72" s="78"/>
      <c r="M72" s="78"/>
      <c r="N72" s="78"/>
    </row>
    <row r="73" spans="1:14" ht="15.75" customHeight="1">
      <c r="A73" s="78"/>
      <c r="B73" s="78"/>
      <c r="C73" s="78"/>
      <c r="D73" s="78"/>
      <c r="E73" s="78"/>
      <c r="F73" s="78"/>
      <c r="G73" s="324"/>
      <c r="H73" s="78"/>
      <c r="I73" s="78"/>
      <c r="J73" s="78"/>
      <c r="K73" s="78"/>
      <c r="L73" s="78"/>
      <c r="M73" s="78"/>
      <c r="N73" s="78"/>
    </row>
    <row r="74" spans="1:14" ht="15.75" customHeight="1">
      <c r="A74" s="78"/>
      <c r="B74" s="78"/>
      <c r="C74" s="78"/>
      <c r="D74" s="78"/>
      <c r="E74" s="78"/>
      <c r="F74" s="78"/>
      <c r="G74" s="324"/>
      <c r="H74" s="78"/>
      <c r="I74" s="78"/>
      <c r="J74" s="78"/>
      <c r="K74" s="78"/>
      <c r="L74" s="78"/>
      <c r="M74" s="78"/>
      <c r="N74" s="78"/>
    </row>
    <row r="75" spans="1:14" ht="15.75" customHeight="1">
      <c r="A75" s="78"/>
      <c r="B75" s="78"/>
      <c r="C75" s="78"/>
      <c r="D75" s="78"/>
      <c r="E75" s="78"/>
      <c r="F75" s="78"/>
      <c r="G75" s="324"/>
      <c r="H75" s="78"/>
      <c r="I75" s="78"/>
      <c r="J75" s="78"/>
      <c r="K75" s="78"/>
      <c r="L75" s="78"/>
      <c r="M75" s="78"/>
      <c r="N75" s="78"/>
    </row>
    <row r="76" spans="1:14" ht="15.75" customHeight="1">
      <c r="A76" s="78"/>
      <c r="B76" s="78"/>
      <c r="C76" s="78"/>
      <c r="D76" s="78"/>
      <c r="E76" s="78"/>
      <c r="F76" s="78"/>
      <c r="G76" s="324"/>
      <c r="H76" s="78"/>
      <c r="I76" s="78"/>
      <c r="J76" s="78"/>
      <c r="K76" s="78"/>
      <c r="L76" s="78"/>
      <c r="M76" s="78"/>
      <c r="N76" s="78"/>
    </row>
    <row r="77" spans="1:14" ht="15.75" customHeight="1">
      <c r="A77" s="78"/>
      <c r="B77" s="78"/>
      <c r="C77" s="78"/>
      <c r="D77" s="78"/>
      <c r="E77" s="78"/>
      <c r="F77" s="78"/>
      <c r="G77" s="324"/>
      <c r="H77" s="78"/>
      <c r="I77" s="78"/>
      <c r="J77" s="78"/>
      <c r="K77" s="78"/>
      <c r="L77" s="78"/>
      <c r="M77" s="78"/>
      <c r="N77" s="78"/>
    </row>
    <row r="78" spans="1:14" ht="15.75" customHeight="1">
      <c r="A78" s="78"/>
      <c r="B78" s="78"/>
      <c r="C78" s="78"/>
      <c r="D78" s="78"/>
      <c r="E78" s="78"/>
      <c r="F78" s="78"/>
      <c r="G78" s="324"/>
      <c r="H78" s="78"/>
      <c r="I78" s="78"/>
      <c r="J78" s="78"/>
      <c r="K78" s="78"/>
      <c r="L78" s="78"/>
      <c r="M78" s="78"/>
      <c r="N78" s="78"/>
    </row>
    <row r="79" spans="1:14" ht="15.75" customHeight="1">
      <c r="A79" s="78"/>
      <c r="B79" s="78"/>
      <c r="C79" s="78"/>
      <c r="D79" s="78"/>
      <c r="E79" s="78"/>
      <c r="F79" s="78"/>
      <c r="G79" s="324"/>
      <c r="H79" s="78"/>
      <c r="I79" s="78"/>
      <c r="J79" s="78"/>
      <c r="K79" s="78"/>
      <c r="L79" s="78"/>
      <c r="M79" s="78"/>
      <c r="N79" s="78"/>
    </row>
    <row r="80" spans="1:14" ht="15.75" customHeight="1">
      <c r="A80" s="78"/>
      <c r="B80" s="78"/>
      <c r="C80" s="78"/>
      <c r="D80" s="78"/>
      <c r="E80" s="78"/>
      <c r="F80" s="78"/>
      <c r="G80" s="324"/>
      <c r="H80" s="78"/>
      <c r="I80" s="78"/>
      <c r="J80" s="78"/>
      <c r="K80" s="78"/>
      <c r="L80" s="78"/>
      <c r="M80" s="78"/>
      <c r="N80" s="78"/>
    </row>
    <row r="81" spans="1:14" ht="15.75" customHeight="1">
      <c r="A81" s="78"/>
      <c r="B81" s="78"/>
      <c r="C81" s="78"/>
      <c r="D81" s="78"/>
      <c r="E81" s="78"/>
      <c r="F81" s="78"/>
      <c r="G81" s="324"/>
      <c r="H81" s="78"/>
      <c r="I81" s="78"/>
      <c r="J81" s="78"/>
      <c r="K81" s="78"/>
      <c r="L81" s="78"/>
      <c r="M81" s="78"/>
      <c r="N81" s="78"/>
    </row>
    <row r="82" spans="1:14" ht="15.75" customHeight="1">
      <c r="A82" s="78"/>
      <c r="B82" s="78"/>
      <c r="C82" s="78"/>
      <c r="D82" s="78"/>
      <c r="E82" s="78"/>
      <c r="F82" s="78"/>
      <c r="G82" s="324"/>
      <c r="H82" s="78"/>
      <c r="I82" s="78"/>
      <c r="J82" s="78"/>
      <c r="K82" s="78"/>
      <c r="L82" s="78"/>
      <c r="M82" s="78"/>
      <c r="N82" s="78"/>
    </row>
    <row r="83" spans="1:14" ht="15.75" customHeight="1">
      <c r="A83" s="78"/>
      <c r="B83" s="78"/>
      <c r="C83" s="78"/>
      <c r="D83" s="78"/>
      <c r="E83" s="78"/>
      <c r="F83" s="78"/>
      <c r="G83" s="324"/>
      <c r="H83" s="78"/>
      <c r="I83" s="78"/>
      <c r="J83" s="78"/>
      <c r="K83" s="78"/>
      <c r="L83" s="78"/>
      <c r="M83" s="78"/>
      <c r="N83" s="78"/>
    </row>
    <row r="84" spans="1:14" ht="15.75" customHeight="1">
      <c r="A84" s="78"/>
      <c r="B84" s="78"/>
      <c r="C84" s="78"/>
      <c r="D84" s="78"/>
      <c r="E84" s="78"/>
      <c r="F84" s="78"/>
      <c r="G84" s="324"/>
      <c r="H84" s="78"/>
      <c r="I84" s="78"/>
      <c r="J84" s="78"/>
      <c r="K84" s="78"/>
      <c r="L84" s="78"/>
      <c r="M84" s="78"/>
      <c r="N84" s="78"/>
    </row>
    <row r="85" spans="1:14" ht="15.75" customHeight="1">
      <c r="A85" s="78"/>
      <c r="B85" s="78"/>
      <c r="C85" s="78"/>
      <c r="D85" s="78"/>
      <c r="E85" s="78"/>
      <c r="F85" s="78"/>
      <c r="G85" s="324"/>
      <c r="H85" s="78"/>
      <c r="I85" s="78"/>
      <c r="J85" s="78"/>
      <c r="K85" s="78"/>
      <c r="L85" s="78"/>
      <c r="M85" s="78"/>
      <c r="N85" s="78"/>
    </row>
    <row r="86" spans="1:14" ht="15.75" customHeight="1">
      <c r="A86" s="78"/>
      <c r="B86" s="78"/>
      <c r="C86" s="78"/>
      <c r="D86" s="78"/>
      <c r="E86" s="78"/>
      <c r="F86" s="78"/>
      <c r="G86" s="324"/>
      <c r="H86" s="78"/>
      <c r="I86" s="78"/>
      <c r="J86" s="78"/>
      <c r="K86" s="78"/>
      <c r="L86" s="78"/>
      <c r="M86" s="78"/>
      <c r="N86" s="78"/>
    </row>
    <row r="87" spans="1:14" ht="15.75" customHeight="1">
      <c r="A87" s="78"/>
      <c r="B87" s="78"/>
      <c r="C87" s="78"/>
      <c r="D87" s="78"/>
      <c r="E87" s="78"/>
      <c r="F87" s="78"/>
      <c r="G87" s="324"/>
      <c r="H87" s="78"/>
      <c r="I87" s="78"/>
      <c r="J87" s="78"/>
      <c r="K87" s="78"/>
      <c r="L87" s="78"/>
      <c r="M87" s="78"/>
      <c r="N87" s="78"/>
    </row>
    <row r="88" spans="1:14" ht="15.75" customHeight="1">
      <c r="A88" s="78"/>
      <c r="B88" s="78"/>
      <c r="C88" s="78"/>
      <c r="D88" s="78"/>
      <c r="E88" s="78"/>
      <c r="F88" s="78"/>
      <c r="G88" s="324"/>
      <c r="H88" s="78"/>
      <c r="I88" s="78"/>
      <c r="J88" s="78"/>
      <c r="K88" s="78"/>
      <c r="L88" s="78"/>
      <c r="M88" s="78"/>
      <c r="N88" s="78"/>
    </row>
    <row r="89" spans="1:14" ht="15.75" customHeight="1">
      <c r="A89" s="78"/>
      <c r="B89" s="78"/>
      <c r="C89" s="78"/>
      <c r="D89" s="78"/>
      <c r="E89" s="78"/>
      <c r="F89" s="78"/>
      <c r="G89" s="324"/>
      <c r="H89" s="78"/>
      <c r="I89" s="78"/>
      <c r="J89" s="78"/>
      <c r="K89" s="78"/>
      <c r="L89" s="78"/>
      <c r="M89" s="78"/>
      <c r="N89" s="78"/>
    </row>
    <row r="90" spans="1:14" ht="15.75" customHeight="1">
      <c r="A90" s="78"/>
      <c r="B90" s="78"/>
      <c r="C90" s="78"/>
      <c r="D90" s="78"/>
      <c r="E90" s="78"/>
      <c r="F90" s="78"/>
      <c r="G90" s="324"/>
      <c r="H90" s="78"/>
      <c r="I90" s="78"/>
      <c r="J90" s="78"/>
      <c r="K90" s="78"/>
      <c r="L90" s="78"/>
      <c r="M90" s="78"/>
      <c r="N90" s="78"/>
    </row>
    <row r="91" spans="1:14" ht="15.75" customHeight="1">
      <c r="A91" s="78"/>
      <c r="B91" s="78"/>
      <c r="C91" s="78"/>
      <c r="D91" s="78"/>
      <c r="E91" s="78"/>
      <c r="F91" s="78"/>
      <c r="G91" s="324"/>
      <c r="H91" s="78"/>
      <c r="I91" s="78"/>
      <c r="J91" s="78"/>
      <c r="K91" s="78"/>
      <c r="L91" s="78"/>
      <c r="M91" s="78"/>
      <c r="N91" s="78"/>
    </row>
    <row r="92" spans="1:14" ht="15.75" customHeight="1">
      <c r="A92" s="78"/>
      <c r="B92" s="78"/>
      <c r="C92" s="78"/>
      <c r="D92" s="78"/>
      <c r="E92" s="78"/>
      <c r="F92" s="78"/>
      <c r="G92" s="324"/>
      <c r="H92" s="78"/>
      <c r="I92" s="78"/>
      <c r="J92" s="78"/>
      <c r="K92" s="78"/>
      <c r="L92" s="78"/>
      <c r="M92" s="78"/>
      <c r="N92" s="78"/>
    </row>
    <row r="93" spans="1:14" ht="15.75" customHeight="1">
      <c r="A93" s="78"/>
      <c r="B93" s="78"/>
      <c r="C93" s="78"/>
      <c r="D93" s="78"/>
      <c r="E93" s="78"/>
      <c r="F93" s="78"/>
      <c r="G93" s="324"/>
      <c r="H93" s="78"/>
      <c r="I93" s="78"/>
      <c r="J93" s="78"/>
      <c r="K93" s="78"/>
      <c r="L93" s="78"/>
      <c r="M93" s="78"/>
      <c r="N93" s="78"/>
    </row>
    <row r="94" spans="1:14" ht="15.75" customHeight="1">
      <c r="A94" s="78"/>
      <c r="B94" s="78"/>
      <c r="C94" s="78"/>
      <c r="D94" s="78"/>
      <c r="E94" s="78"/>
      <c r="F94" s="78"/>
      <c r="G94" s="324"/>
      <c r="H94" s="78"/>
      <c r="I94" s="78"/>
      <c r="J94" s="78"/>
      <c r="K94" s="78"/>
      <c r="L94" s="78"/>
      <c r="M94" s="78"/>
      <c r="N94" s="78"/>
    </row>
    <row r="95" spans="1:14" ht="15.75" customHeight="1">
      <c r="A95" s="78"/>
      <c r="B95" s="78"/>
      <c r="C95" s="78"/>
      <c r="D95" s="78"/>
      <c r="E95" s="78"/>
      <c r="F95" s="78"/>
      <c r="G95" s="324"/>
      <c r="H95" s="78"/>
      <c r="I95" s="78"/>
      <c r="J95" s="78"/>
      <c r="K95" s="78"/>
      <c r="L95" s="78"/>
      <c r="M95" s="78"/>
      <c r="N95" s="78"/>
    </row>
    <row r="96" spans="1:14" ht="15.75" customHeight="1">
      <c r="A96" s="78"/>
      <c r="B96" s="78"/>
      <c r="C96" s="78"/>
      <c r="D96" s="78"/>
      <c r="E96" s="78"/>
      <c r="F96" s="78"/>
      <c r="G96" s="324"/>
      <c r="H96" s="78"/>
      <c r="I96" s="78"/>
      <c r="J96" s="78"/>
      <c r="K96" s="78"/>
      <c r="L96" s="78"/>
      <c r="M96" s="78"/>
      <c r="N96" s="78"/>
    </row>
    <row r="97" spans="1:14" ht="15.75" customHeight="1">
      <c r="A97" s="78"/>
      <c r="B97" s="78"/>
      <c r="C97" s="78"/>
      <c r="D97" s="78"/>
      <c r="E97" s="78"/>
      <c r="F97" s="78"/>
      <c r="G97" s="324"/>
      <c r="H97" s="78"/>
      <c r="I97" s="78"/>
      <c r="J97" s="78"/>
      <c r="K97" s="78"/>
      <c r="L97" s="78"/>
      <c r="M97" s="78"/>
      <c r="N97" s="78"/>
    </row>
    <row r="98" spans="1:14" ht="15.75" customHeight="1">
      <c r="A98" s="78"/>
      <c r="B98" s="78"/>
      <c r="C98" s="78"/>
      <c r="D98" s="78"/>
      <c r="E98" s="78"/>
      <c r="F98" s="78"/>
      <c r="G98" s="324"/>
      <c r="H98" s="78"/>
      <c r="I98" s="78"/>
      <c r="J98" s="78"/>
      <c r="K98" s="78"/>
      <c r="L98" s="78"/>
      <c r="M98" s="78"/>
      <c r="N98" s="78"/>
    </row>
    <row r="99" spans="1:14" ht="15.75" customHeight="1">
      <c r="A99" s="78"/>
      <c r="B99" s="78"/>
      <c r="C99" s="78"/>
      <c r="D99" s="78"/>
      <c r="E99" s="78"/>
      <c r="F99" s="78"/>
      <c r="G99" s="324"/>
      <c r="H99" s="78"/>
      <c r="I99" s="78"/>
      <c r="J99" s="78"/>
      <c r="K99" s="78"/>
      <c r="L99" s="78"/>
      <c r="M99" s="78"/>
      <c r="N99" s="78"/>
    </row>
    <row r="100" spans="1:14" ht="15.75" customHeight="1">
      <c r="A100" s="78"/>
      <c r="B100" s="78"/>
      <c r="C100" s="78"/>
      <c r="D100" s="78"/>
      <c r="E100" s="78"/>
      <c r="F100" s="78"/>
      <c r="G100" s="324"/>
      <c r="H100" s="78"/>
      <c r="I100" s="78"/>
      <c r="J100" s="78"/>
      <c r="K100" s="78"/>
      <c r="L100" s="78"/>
      <c r="M100" s="78"/>
      <c r="N100" s="78"/>
    </row>
    <row r="101" spans="1:14" ht="15.75" customHeight="1">
      <c r="A101" s="78"/>
      <c r="B101" s="78"/>
      <c r="C101" s="78"/>
      <c r="D101" s="78"/>
      <c r="E101" s="78"/>
      <c r="F101" s="78"/>
      <c r="G101" s="324"/>
      <c r="H101" s="78"/>
      <c r="I101" s="78"/>
      <c r="J101" s="78"/>
      <c r="K101" s="78"/>
      <c r="L101" s="78"/>
      <c r="M101" s="78"/>
      <c r="N101" s="78"/>
    </row>
    <row r="102" spans="1:14" ht="15.75" customHeight="1">
      <c r="A102" s="78"/>
      <c r="B102" s="78"/>
      <c r="C102" s="78"/>
      <c r="D102" s="78"/>
      <c r="E102" s="78"/>
      <c r="F102" s="78"/>
      <c r="G102" s="324"/>
      <c r="H102" s="78"/>
      <c r="I102" s="78"/>
      <c r="J102" s="78"/>
      <c r="K102" s="78"/>
      <c r="L102" s="78"/>
      <c r="M102" s="78"/>
      <c r="N102" s="78"/>
    </row>
    <row r="103" spans="1:14" ht="15.75" customHeight="1">
      <c r="A103" s="78"/>
      <c r="B103" s="78"/>
      <c r="C103" s="78"/>
      <c r="D103" s="78"/>
      <c r="E103" s="78"/>
      <c r="F103" s="78"/>
      <c r="G103" s="324"/>
      <c r="H103" s="78"/>
      <c r="I103" s="78"/>
      <c r="J103" s="78"/>
      <c r="K103" s="78"/>
      <c r="L103" s="78"/>
      <c r="M103" s="78"/>
      <c r="N103" s="78"/>
    </row>
    <row r="104" spans="1:14" ht="15.75" customHeight="1">
      <c r="A104" s="78"/>
      <c r="B104" s="78"/>
      <c r="C104" s="78"/>
      <c r="D104" s="78"/>
      <c r="E104" s="78"/>
      <c r="F104" s="78"/>
      <c r="G104" s="324"/>
      <c r="H104" s="78"/>
      <c r="I104" s="78"/>
      <c r="J104" s="78"/>
      <c r="K104" s="78"/>
      <c r="L104" s="78"/>
      <c r="M104" s="78"/>
      <c r="N104" s="78"/>
    </row>
    <row r="105" spans="1:14" ht="15.75" customHeight="1">
      <c r="A105" s="78"/>
      <c r="B105" s="78"/>
      <c r="C105" s="78"/>
      <c r="D105" s="78"/>
      <c r="E105" s="78"/>
      <c r="F105" s="78"/>
      <c r="G105" s="324"/>
      <c r="H105" s="78"/>
      <c r="I105" s="78"/>
      <c r="J105" s="78"/>
      <c r="K105" s="78"/>
      <c r="L105" s="78"/>
      <c r="M105" s="78"/>
      <c r="N105" s="78"/>
    </row>
    <row r="106" spans="1:14" ht="15.75" customHeight="1">
      <c r="A106" s="78"/>
      <c r="B106" s="78"/>
      <c r="C106" s="78"/>
      <c r="D106" s="78"/>
      <c r="E106" s="78"/>
      <c r="F106" s="78"/>
      <c r="G106" s="324"/>
      <c r="H106" s="78"/>
      <c r="I106" s="78"/>
      <c r="J106" s="78"/>
      <c r="K106" s="78"/>
      <c r="L106" s="78"/>
      <c r="M106" s="78"/>
      <c r="N106" s="78"/>
    </row>
    <row r="107" spans="1:14" ht="15.75" customHeight="1">
      <c r="A107" s="78"/>
      <c r="B107" s="78"/>
      <c r="C107" s="78"/>
      <c r="D107" s="78"/>
      <c r="E107" s="78"/>
      <c r="F107" s="78"/>
      <c r="G107" s="324"/>
      <c r="H107" s="78"/>
      <c r="I107" s="78"/>
      <c r="J107" s="78"/>
      <c r="K107" s="78"/>
      <c r="L107" s="78"/>
      <c r="M107" s="78"/>
      <c r="N107" s="78"/>
    </row>
    <row r="108" spans="1:14" ht="15.75" customHeight="1">
      <c r="A108" s="78"/>
      <c r="B108" s="78"/>
      <c r="C108" s="78"/>
      <c r="D108" s="78"/>
      <c r="E108" s="78"/>
      <c r="F108" s="78"/>
      <c r="G108" s="324"/>
      <c r="H108" s="78"/>
      <c r="I108" s="78"/>
      <c r="J108" s="78"/>
      <c r="K108" s="78"/>
      <c r="L108" s="78"/>
      <c r="M108" s="78"/>
      <c r="N108" s="78"/>
    </row>
    <row r="109" spans="1:14" ht="15.75" customHeight="1">
      <c r="A109" s="78"/>
      <c r="B109" s="78"/>
      <c r="C109" s="78"/>
      <c r="D109" s="78"/>
      <c r="E109" s="78"/>
      <c r="F109" s="78"/>
      <c r="G109" s="324"/>
      <c r="H109" s="78"/>
      <c r="I109" s="78"/>
      <c r="J109" s="78"/>
      <c r="K109" s="78"/>
      <c r="L109" s="78"/>
      <c r="M109" s="78"/>
      <c r="N109" s="78"/>
    </row>
    <row r="110" spans="1:14" ht="15.75" customHeight="1">
      <c r="A110" s="78"/>
      <c r="B110" s="78"/>
      <c r="C110" s="78"/>
      <c r="D110" s="78"/>
      <c r="E110" s="78"/>
      <c r="F110" s="78"/>
      <c r="G110" s="324"/>
      <c r="H110" s="78"/>
      <c r="I110" s="78"/>
      <c r="J110" s="78"/>
      <c r="K110" s="78"/>
      <c r="L110" s="78"/>
      <c r="M110" s="78"/>
      <c r="N110" s="78"/>
    </row>
    <row r="111" spans="1:14" ht="15.75" customHeight="1">
      <c r="A111" s="78"/>
      <c r="B111" s="78"/>
      <c r="C111" s="78"/>
      <c r="D111" s="78"/>
      <c r="E111" s="78"/>
      <c r="F111" s="78"/>
      <c r="G111" s="324"/>
      <c r="H111" s="78"/>
      <c r="I111" s="78"/>
      <c r="J111" s="78"/>
      <c r="K111" s="78"/>
      <c r="L111" s="78"/>
      <c r="M111" s="78"/>
      <c r="N111" s="78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1038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E3" s="1"/>
      <c r="G3" s="1"/>
      <c r="AB3" s="4"/>
      <c r="AC3" s="4"/>
      <c r="AD3" s="4"/>
      <c r="AE3" s="4"/>
      <c r="AF3" s="4"/>
    </row>
    <row r="4" spans="1:20" ht="15.75" customHeight="1">
      <c r="A4" s="63" t="s">
        <v>1165</v>
      </c>
      <c r="B4" s="64"/>
      <c r="C4" s="65">
        <v>583</v>
      </c>
      <c r="D4" s="64"/>
      <c r="E4" s="66" t="s">
        <v>9</v>
      </c>
      <c r="F4" s="67">
        <f>SUM(F5:F7)</f>
        <v>389</v>
      </c>
      <c r="G4" s="68" t="s">
        <v>299</v>
      </c>
      <c r="H4" s="63" t="s">
        <v>1166</v>
      </c>
      <c r="I4" s="64"/>
      <c r="J4" s="65">
        <v>586</v>
      </c>
      <c r="K4" s="64"/>
      <c r="L4" s="66" t="s">
        <v>9</v>
      </c>
      <c r="M4" s="67">
        <f>SUM(M5:M7)</f>
        <v>592</v>
      </c>
      <c r="N4"/>
      <c r="O4" s="32"/>
      <c r="P4" s="32"/>
      <c r="Q4" s="32"/>
      <c r="R4" s="32"/>
      <c r="S4" s="32"/>
      <c r="T4" s="32"/>
    </row>
    <row r="5" spans="1:20" ht="15.75" customHeight="1">
      <c r="A5" s="210" t="s">
        <v>1055</v>
      </c>
      <c r="B5" s="211"/>
      <c r="C5" s="212"/>
      <c r="D5" s="70" t="s">
        <v>32</v>
      </c>
      <c r="E5" s="70" t="s">
        <v>32</v>
      </c>
      <c r="F5" s="71">
        <f>SUM(D5:E5)</f>
        <v>0</v>
      </c>
      <c r="G5"/>
      <c r="H5" s="210" t="s">
        <v>1009</v>
      </c>
      <c r="I5" s="211"/>
      <c r="J5" s="212"/>
      <c r="K5" s="70">
        <v>99</v>
      </c>
      <c r="L5" s="70">
        <v>98</v>
      </c>
      <c r="M5" s="71">
        <f>SUM(K5:L5)</f>
        <v>197</v>
      </c>
      <c r="N5"/>
      <c r="O5" s="32"/>
      <c r="P5" s="32"/>
      <c r="Q5" s="32"/>
      <c r="R5" s="32"/>
      <c r="S5" s="32"/>
      <c r="T5" s="32"/>
    </row>
    <row r="6" spans="1:20" ht="15.75" customHeight="1">
      <c r="A6" s="213" t="s">
        <v>250</v>
      </c>
      <c r="B6" s="214"/>
      <c r="C6" s="215"/>
      <c r="D6" s="73">
        <v>94</v>
      </c>
      <c r="E6" s="73">
        <v>95</v>
      </c>
      <c r="F6" s="19">
        <f>SUM(D6:E6)</f>
        <v>189</v>
      </c>
      <c r="G6"/>
      <c r="H6" s="213" t="s">
        <v>1053</v>
      </c>
      <c r="I6" s="214"/>
      <c r="J6" s="215"/>
      <c r="K6" s="73">
        <v>98</v>
      </c>
      <c r="L6" s="73">
        <v>99</v>
      </c>
      <c r="M6" s="19">
        <f>SUM(K6:L6)</f>
        <v>197</v>
      </c>
      <c r="N6"/>
      <c r="O6" s="32"/>
      <c r="P6" s="32"/>
      <c r="Q6" s="32"/>
      <c r="R6" s="32"/>
      <c r="S6" s="32"/>
      <c r="T6" s="32"/>
    </row>
    <row r="7" spans="1:20" ht="15.75" customHeight="1">
      <c r="A7" s="216" t="s">
        <v>1029</v>
      </c>
      <c r="B7" s="217"/>
      <c r="C7" s="218"/>
      <c r="D7" s="75">
        <v>100</v>
      </c>
      <c r="E7" s="75">
        <v>100</v>
      </c>
      <c r="F7" s="76">
        <f>SUM(D7:E7)</f>
        <v>200</v>
      </c>
      <c r="G7"/>
      <c r="H7" s="216" t="s">
        <v>1028</v>
      </c>
      <c r="I7" s="217"/>
      <c r="J7" s="218"/>
      <c r="K7" s="75">
        <v>98</v>
      </c>
      <c r="L7" s="75">
        <v>100</v>
      </c>
      <c r="M7" s="76">
        <f>SUM(K7:L7)</f>
        <v>198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3" t="s">
        <v>1167</v>
      </c>
      <c r="B9" s="64"/>
      <c r="C9" s="65">
        <v>583</v>
      </c>
      <c r="D9" s="64"/>
      <c r="E9" s="66" t="s">
        <v>9</v>
      </c>
      <c r="F9" s="67">
        <f>SUM(F10:F12)</f>
        <v>585</v>
      </c>
      <c r="G9" s="68" t="s">
        <v>299</v>
      </c>
      <c r="H9" s="63" t="s">
        <v>1168</v>
      </c>
      <c r="I9" s="64"/>
      <c r="J9" s="65">
        <v>584</v>
      </c>
      <c r="K9" s="64"/>
      <c r="L9" s="66" t="s">
        <v>9</v>
      </c>
      <c r="M9" s="67">
        <f>SUM(M10:M12)</f>
        <v>584</v>
      </c>
      <c r="N9"/>
      <c r="O9" s="32"/>
      <c r="P9" s="32"/>
      <c r="Q9" s="32"/>
      <c r="R9" s="32"/>
      <c r="S9" s="32"/>
      <c r="T9" s="32"/>
    </row>
    <row r="10" spans="1:32" ht="15.75" customHeight="1">
      <c r="A10" s="210" t="s">
        <v>985</v>
      </c>
      <c r="B10" s="211"/>
      <c r="C10" s="212"/>
      <c r="D10" s="70">
        <v>98</v>
      </c>
      <c r="E10" s="70">
        <v>99</v>
      </c>
      <c r="F10" s="71">
        <f>SUM(D10:E10)</f>
        <v>197</v>
      </c>
      <c r="G10"/>
      <c r="H10" s="210" t="s">
        <v>1022</v>
      </c>
      <c r="I10" s="211"/>
      <c r="J10" s="212"/>
      <c r="K10" s="70">
        <v>98</v>
      </c>
      <c r="L10" s="70">
        <v>97</v>
      </c>
      <c r="M10" s="71">
        <f>SUM(K10:L10)</f>
        <v>195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213" t="s">
        <v>1088</v>
      </c>
      <c r="B11" s="214"/>
      <c r="C11" s="215"/>
      <c r="D11" s="73">
        <v>96</v>
      </c>
      <c r="E11" s="73">
        <v>96</v>
      </c>
      <c r="F11" s="19">
        <f>SUM(D11:E11)</f>
        <v>192</v>
      </c>
      <c r="G11"/>
      <c r="H11" s="213" t="s">
        <v>1056</v>
      </c>
      <c r="I11" s="214"/>
      <c r="J11" s="215"/>
      <c r="K11" s="73">
        <v>96</v>
      </c>
      <c r="L11" s="73">
        <v>98</v>
      </c>
      <c r="M11" s="19">
        <f>SUM(K11:L11)</f>
        <v>194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216" t="s">
        <v>623</v>
      </c>
      <c r="B12" s="217"/>
      <c r="C12" s="218"/>
      <c r="D12" s="75">
        <v>98</v>
      </c>
      <c r="E12" s="75">
        <v>98</v>
      </c>
      <c r="F12" s="76">
        <f>SUM(D12:E12)</f>
        <v>196</v>
      </c>
      <c r="G12"/>
      <c r="H12" s="216" t="s">
        <v>1057</v>
      </c>
      <c r="I12" s="217"/>
      <c r="J12" s="218"/>
      <c r="K12" s="75">
        <v>98</v>
      </c>
      <c r="L12" s="75">
        <v>97</v>
      </c>
      <c r="M12" s="76">
        <f>SUM(K12:L12)</f>
        <v>195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3" t="s">
        <v>1169</v>
      </c>
      <c r="B14" s="64"/>
      <c r="C14" s="65">
        <v>583</v>
      </c>
      <c r="D14" s="64"/>
      <c r="E14" s="66" t="s">
        <v>9</v>
      </c>
      <c r="F14" s="67">
        <f>SUM(F15:F17)</f>
        <v>583</v>
      </c>
      <c r="G14" s="68" t="s">
        <v>299</v>
      </c>
      <c r="H14" t="s">
        <v>385</v>
      </c>
      <c r="I14"/>
      <c r="J14"/>
      <c r="K14"/>
      <c r="L14"/>
      <c r="M14">
        <v>583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210" t="s">
        <v>1076</v>
      </c>
      <c r="B15" s="211"/>
      <c r="C15" s="212"/>
      <c r="D15" s="70">
        <v>98</v>
      </c>
      <c r="E15" s="70">
        <v>97</v>
      </c>
      <c r="F15" s="71">
        <f>SUM(D15:E15)</f>
        <v>195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213" t="s">
        <v>1051</v>
      </c>
      <c r="B16" s="214"/>
      <c r="C16" s="215"/>
      <c r="D16" s="73">
        <v>99</v>
      </c>
      <c r="E16" s="73">
        <v>95</v>
      </c>
      <c r="F16" s="19">
        <f>SUM(D16:E16)</f>
        <v>194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216" t="s">
        <v>1017</v>
      </c>
      <c r="B17" s="217"/>
      <c r="C17" s="218"/>
      <c r="D17" s="75">
        <v>96</v>
      </c>
      <c r="E17" s="75">
        <v>98</v>
      </c>
      <c r="F17" s="76">
        <f>SUM(D17:E17)</f>
        <v>194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5:14" ht="15.75" customHeight="1">
      <c r="E19" s="4"/>
      <c r="H19" s="79" t="s">
        <v>35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5:16" ht="15.75" customHeight="1">
      <c r="E20" s="4"/>
      <c r="H20" s="87" t="s">
        <v>1167</v>
      </c>
      <c r="I20" s="88">
        <v>8</v>
      </c>
      <c r="J20" s="88">
        <v>7</v>
      </c>
      <c r="K20" s="88"/>
      <c r="L20" s="88">
        <v>1</v>
      </c>
      <c r="M20" s="88">
        <v>4685</v>
      </c>
      <c r="N20" s="89">
        <v>14</v>
      </c>
      <c r="O20" s="32"/>
      <c r="P20" s="32"/>
    </row>
    <row r="21" spans="5:16" ht="15.75" customHeight="1">
      <c r="E21" s="4"/>
      <c r="H21" s="90" t="s">
        <v>1169</v>
      </c>
      <c r="I21" s="91">
        <v>8</v>
      </c>
      <c r="J21" s="91">
        <v>5</v>
      </c>
      <c r="K21" s="91">
        <v>1</v>
      </c>
      <c r="L21" s="91">
        <v>2</v>
      </c>
      <c r="M21" s="91">
        <v>4656</v>
      </c>
      <c r="N21" s="37">
        <v>11</v>
      </c>
      <c r="O21" s="32"/>
      <c r="P21" s="32"/>
    </row>
    <row r="22" spans="5:16" ht="15.75" customHeight="1">
      <c r="E22" s="4"/>
      <c r="H22" s="90" t="s">
        <v>1168</v>
      </c>
      <c r="I22" s="91">
        <v>8</v>
      </c>
      <c r="J22" s="91">
        <v>4</v>
      </c>
      <c r="K22" s="91"/>
      <c r="L22" s="91">
        <v>4</v>
      </c>
      <c r="M22" s="91">
        <v>4701</v>
      </c>
      <c r="N22" s="37">
        <v>8</v>
      </c>
      <c r="O22" s="32"/>
      <c r="P22" s="32"/>
    </row>
    <row r="23" spans="8:16" ht="15.75" customHeight="1">
      <c r="H23" s="90" t="s">
        <v>1166</v>
      </c>
      <c r="I23" s="91">
        <v>8</v>
      </c>
      <c r="J23" s="91">
        <v>3</v>
      </c>
      <c r="K23" s="91"/>
      <c r="L23" s="91">
        <v>5</v>
      </c>
      <c r="M23" s="91">
        <v>3914</v>
      </c>
      <c r="N23" s="37">
        <v>6</v>
      </c>
      <c r="O23" s="32"/>
      <c r="P23" s="32"/>
    </row>
    <row r="24" spans="8:16" ht="15.75" customHeight="1">
      <c r="H24" s="92" t="s">
        <v>1165</v>
      </c>
      <c r="I24" s="93">
        <v>8</v>
      </c>
      <c r="J24" s="93"/>
      <c r="K24" s="93"/>
      <c r="L24" s="93">
        <v>8</v>
      </c>
      <c r="M24" s="93">
        <v>3481</v>
      </c>
      <c r="N24" s="94">
        <v>0</v>
      </c>
      <c r="O24" s="32"/>
      <c r="P24" s="32"/>
    </row>
    <row r="25" spans="8:16" ht="15.75" customHeight="1"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/>
    <row r="27" spans="1:14" ht="15.75" customHeight="1">
      <c r="A27" s="85"/>
      <c r="B27" s="85"/>
      <c r="C27" s="85"/>
      <c r="D27" s="85"/>
      <c r="E27" s="86"/>
      <c r="F27" s="85"/>
      <c r="G27" s="86"/>
      <c r="H27" s="85"/>
      <c r="I27" s="85"/>
      <c r="J27" s="85"/>
      <c r="K27" s="85"/>
      <c r="L27" s="85"/>
      <c r="M27" s="85"/>
      <c r="N27" s="85"/>
    </row>
    <row r="28" spans="1:14" ht="15.75" customHeight="1">
      <c r="A28" s="78"/>
      <c r="B28" s="78"/>
      <c r="C28" s="78"/>
      <c r="D28" s="78"/>
      <c r="E28" s="78"/>
      <c r="F28" s="78"/>
      <c r="G28" s="324"/>
      <c r="H28" s="78"/>
      <c r="I28" s="78"/>
      <c r="J28" s="78"/>
      <c r="K28" s="78"/>
      <c r="L28" s="78"/>
      <c r="M28" s="78"/>
      <c r="N28" s="78"/>
    </row>
    <row r="29" spans="1:15" ht="15.75" customHeight="1">
      <c r="A29" s="2" t="s">
        <v>78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3" t="s">
        <v>317</v>
      </c>
      <c r="B30" s="64"/>
      <c r="C30" s="65">
        <v>576</v>
      </c>
      <c r="D30" s="64"/>
      <c r="E30" s="66" t="s">
        <v>9</v>
      </c>
      <c r="F30" s="67">
        <f>SUM(F31:F33)</f>
        <v>578</v>
      </c>
      <c r="G30" s="68" t="s">
        <v>299</v>
      </c>
      <c r="H30" s="63" t="s">
        <v>1170</v>
      </c>
      <c r="I30" s="64"/>
      <c r="J30" s="65">
        <v>572</v>
      </c>
      <c r="K30" s="64"/>
      <c r="L30" s="66" t="s">
        <v>9</v>
      </c>
      <c r="M30" s="67">
        <f>SUM(M31:M33)</f>
        <v>569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210" t="s">
        <v>1069</v>
      </c>
      <c r="B31" s="211"/>
      <c r="C31" s="212"/>
      <c r="D31" s="70">
        <v>99</v>
      </c>
      <c r="E31" s="70">
        <v>99</v>
      </c>
      <c r="F31" s="71">
        <f>SUM(D31:E31)</f>
        <v>198</v>
      </c>
      <c r="G31"/>
      <c r="H31" s="210" t="s">
        <v>855</v>
      </c>
      <c r="I31" s="211"/>
      <c r="J31" s="212"/>
      <c r="K31" s="327">
        <v>92</v>
      </c>
      <c r="L31" s="327">
        <v>92</v>
      </c>
      <c r="M31" s="71">
        <f>SUM(K31:L31)</f>
        <v>184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213" t="s">
        <v>277</v>
      </c>
      <c r="B32" s="214"/>
      <c r="C32" s="215"/>
      <c r="D32" s="73">
        <v>98</v>
      </c>
      <c r="E32" s="73">
        <v>98</v>
      </c>
      <c r="F32" s="19">
        <f>SUM(D32:E32)</f>
        <v>196</v>
      </c>
      <c r="G32"/>
      <c r="H32" s="213" t="s">
        <v>1030</v>
      </c>
      <c r="I32" s="214"/>
      <c r="J32" s="215"/>
      <c r="K32" s="328">
        <v>99</v>
      </c>
      <c r="L32" s="328">
        <v>99</v>
      </c>
      <c r="M32" s="19">
        <f>SUM(K32:L32)</f>
        <v>198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216" t="s">
        <v>777</v>
      </c>
      <c r="B33" s="217"/>
      <c r="C33" s="218"/>
      <c r="D33" s="75">
        <v>94</v>
      </c>
      <c r="E33" s="75">
        <v>90</v>
      </c>
      <c r="F33" s="76">
        <f>SUM(D33:E33)</f>
        <v>184</v>
      </c>
      <c r="G33"/>
      <c r="H33" s="216" t="s">
        <v>889</v>
      </c>
      <c r="I33" s="217"/>
      <c r="J33" s="218"/>
      <c r="K33" s="329">
        <v>94</v>
      </c>
      <c r="L33" s="329">
        <v>93</v>
      </c>
      <c r="M33" s="76">
        <f>SUM(K33:L33)</f>
        <v>187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3" t="s">
        <v>1171</v>
      </c>
      <c r="B35" s="64"/>
      <c r="C35" s="65">
        <v>581</v>
      </c>
      <c r="D35" s="64"/>
      <c r="E35" s="66" t="s">
        <v>9</v>
      </c>
      <c r="F35" s="67">
        <f>SUM(F36:F38)</f>
        <v>394</v>
      </c>
      <c r="G35" s="68" t="s">
        <v>299</v>
      </c>
      <c r="H35" s="63" t="s">
        <v>1172</v>
      </c>
      <c r="I35" s="64"/>
      <c r="J35" s="65">
        <v>572</v>
      </c>
      <c r="K35" s="64"/>
      <c r="L35" s="66" t="s">
        <v>9</v>
      </c>
      <c r="M35" s="67">
        <f>SUM(M36:M38)</f>
        <v>388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210" t="s">
        <v>580</v>
      </c>
      <c r="B36" s="211"/>
      <c r="C36" s="212"/>
      <c r="D36" s="70">
        <v>98</v>
      </c>
      <c r="E36" s="70">
        <v>98</v>
      </c>
      <c r="F36" s="71">
        <f>SUM(D36:E36)</f>
        <v>196</v>
      </c>
      <c r="G36"/>
      <c r="H36" s="210" t="s">
        <v>1081</v>
      </c>
      <c r="I36" s="211"/>
      <c r="J36" s="212"/>
      <c r="K36" s="70" t="s">
        <v>32</v>
      </c>
      <c r="L36" s="70" t="s">
        <v>32</v>
      </c>
      <c r="M36" s="71">
        <f>SUM(K36:L36)</f>
        <v>0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213" t="s">
        <v>1066</v>
      </c>
      <c r="B37" s="214"/>
      <c r="C37" s="215"/>
      <c r="D37" s="73">
        <v>99</v>
      </c>
      <c r="E37" s="73">
        <v>99</v>
      </c>
      <c r="F37" s="19">
        <f>SUM(D37:E37)</f>
        <v>198</v>
      </c>
      <c r="G37"/>
      <c r="H37" s="213" t="s">
        <v>908</v>
      </c>
      <c r="I37" s="214"/>
      <c r="J37" s="215"/>
      <c r="K37" s="73">
        <v>96</v>
      </c>
      <c r="L37" s="73">
        <v>98</v>
      </c>
      <c r="M37" s="19">
        <f>SUM(K37:L37)</f>
        <v>194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216" t="s">
        <v>1052</v>
      </c>
      <c r="B38" s="217"/>
      <c r="C38" s="218"/>
      <c r="D38" s="75" t="s">
        <v>32</v>
      </c>
      <c r="E38" s="75" t="s">
        <v>32</v>
      </c>
      <c r="F38" s="76">
        <f>SUM(D38:E38)</f>
        <v>0</v>
      </c>
      <c r="G38"/>
      <c r="H38" s="216" t="s">
        <v>911</v>
      </c>
      <c r="I38" s="217"/>
      <c r="J38" s="218"/>
      <c r="K38" s="75">
        <v>97</v>
      </c>
      <c r="L38" s="75">
        <v>97</v>
      </c>
      <c r="M38" s="76">
        <f>SUM(K38:L38)</f>
        <v>194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3" t="s">
        <v>1173</v>
      </c>
      <c r="B40" s="64"/>
      <c r="C40" s="65">
        <v>583</v>
      </c>
      <c r="D40" s="64"/>
      <c r="E40" s="66" t="s">
        <v>9</v>
      </c>
      <c r="F40" s="67">
        <f>SUM(F41:F43)</f>
        <v>589</v>
      </c>
      <c r="G40" s="68" t="s">
        <v>299</v>
      </c>
      <c r="H40" t="s">
        <v>385</v>
      </c>
      <c r="I40"/>
      <c r="J40"/>
      <c r="K40"/>
      <c r="L40"/>
      <c r="M40">
        <v>583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210" t="s">
        <v>974</v>
      </c>
      <c r="B41" s="211"/>
      <c r="C41" s="212"/>
      <c r="D41" s="327">
        <v>100</v>
      </c>
      <c r="E41" s="327">
        <v>98</v>
      </c>
      <c r="F41" s="71">
        <f>SUM(D41:E41)</f>
        <v>198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213" t="s">
        <v>1080</v>
      </c>
      <c r="B42" s="214"/>
      <c r="C42" s="215"/>
      <c r="D42" s="73">
        <v>98</v>
      </c>
      <c r="E42" s="73">
        <v>99</v>
      </c>
      <c r="F42" s="19">
        <f>SUM(D42:E42)</f>
        <v>197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216" t="s">
        <v>1023</v>
      </c>
      <c r="B43" s="217"/>
      <c r="C43" s="218"/>
      <c r="D43" s="75">
        <v>98</v>
      </c>
      <c r="E43" s="75">
        <v>96</v>
      </c>
      <c r="F43" s="76">
        <f>SUM(D43:E43)</f>
        <v>194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5:14" ht="15.75" customHeight="1">
      <c r="E45" s="4"/>
      <c r="H45" s="79" t="s">
        <v>78</v>
      </c>
      <c r="I45" s="80" t="s">
        <v>306</v>
      </c>
      <c r="J45" s="80" t="s">
        <v>307</v>
      </c>
      <c r="K45" s="80" t="s">
        <v>308</v>
      </c>
      <c r="L45" s="80" t="s">
        <v>309</v>
      </c>
      <c r="M45" s="80" t="s">
        <v>8</v>
      </c>
      <c r="N45" s="10" t="s">
        <v>310</v>
      </c>
    </row>
    <row r="46" spans="5:16" ht="15.75" customHeight="1">
      <c r="E46" s="4"/>
      <c r="H46" s="87" t="s">
        <v>317</v>
      </c>
      <c r="I46" s="88">
        <v>8</v>
      </c>
      <c r="J46" s="88">
        <v>7</v>
      </c>
      <c r="K46" s="88">
        <v>1</v>
      </c>
      <c r="L46" s="88"/>
      <c r="M46" s="88">
        <v>4654</v>
      </c>
      <c r="N46" s="89">
        <v>15</v>
      </c>
      <c r="O46" s="32"/>
      <c r="P46" s="32"/>
    </row>
    <row r="47" spans="5:16" ht="15.75" customHeight="1">
      <c r="E47" s="4"/>
      <c r="H47" s="90" t="s">
        <v>1173</v>
      </c>
      <c r="I47" s="91">
        <v>8</v>
      </c>
      <c r="J47" s="91">
        <v>5</v>
      </c>
      <c r="K47" s="91"/>
      <c r="L47" s="91">
        <v>3</v>
      </c>
      <c r="M47" s="91">
        <v>4559</v>
      </c>
      <c r="N47" s="37">
        <v>10</v>
      </c>
      <c r="O47" s="32"/>
      <c r="P47" s="32"/>
    </row>
    <row r="48" spans="5:16" ht="15.75" customHeight="1">
      <c r="E48" s="4"/>
      <c r="H48" s="90" t="s">
        <v>1170</v>
      </c>
      <c r="I48" s="91">
        <v>8</v>
      </c>
      <c r="J48" s="91">
        <v>4</v>
      </c>
      <c r="K48" s="91"/>
      <c r="L48" s="91">
        <v>4</v>
      </c>
      <c r="M48" s="91">
        <v>4518</v>
      </c>
      <c r="N48" s="37">
        <v>8</v>
      </c>
      <c r="O48" s="32"/>
      <c r="P48" s="32"/>
    </row>
    <row r="49" spans="8:16" ht="15.75" customHeight="1">
      <c r="H49" s="90" t="s">
        <v>1171</v>
      </c>
      <c r="I49" s="91">
        <v>8</v>
      </c>
      <c r="J49" s="91">
        <v>1</v>
      </c>
      <c r="K49" s="91">
        <v>1</v>
      </c>
      <c r="L49" s="91">
        <v>6</v>
      </c>
      <c r="M49" s="91">
        <v>3116</v>
      </c>
      <c r="N49" s="37">
        <v>3</v>
      </c>
      <c r="O49" s="32"/>
      <c r="P49" s="32"/>
    </row>
    <row r="50" spans="8:16" ht="15.75" customHeight="1">
      <c r="H50" s="92" t="s">
        <v>1172</v>
      </c>
      <c r="I50" s="93">
        <v>8</v>
      </c>
      <c r="J50" s="93"/>
      <c r="K50" s="93">
        <v>1</v>
      </c>
      <c r="L50" s="93">
        <v>7</v>
      </c>
      <c r="M50" s="93">
        <v>2709</v>
      </c>
      <c r="N50" s="94">
        <v>1</v>
      </c>
      <c r="O50" s="32"/>
      <c r="P50" s="32"/>
    </row>
    <row r="51" spans="1:16" ht="15.75" customHeight="1">
      <c r="A51" s="4" t="s">
        <v>1104</v>
      </c>
      <c r="H51" s="32"/>
      <c r="I51" s="32"/>
      <c r="J51" s="32"/>
      <c r="K51" s="32"/>
      <c r="L51" s="32"/>
      <c r="M51" s="32"/>
      <c r="N51" s="32"/>
      <c r="O51" s="32"/>
      <c r="P51" s="32"/>
    </row>
    <row r="52" spans="1:14" ht="15.75" customHeight="1">
      <c r="A52" s="22" t="s">
        <v>47</v>
      </c>
      <c r="B52" s="78"/>
      <c r="C52" s="78"/>
      <c r="D52" s="78"/>
      <c r="E52" s="78"/>
      <c r="F52" s="78"/>
      <c r="G52" s="324"/>
      <c r="H52" s="78"/>
      <c r="I52" s="78"/>
      <c r="J52" s="78"/>
      <c r="K52" s="78"/>
      <c r="L52" s="78"/>
      <c r="M52" s="78"/>
      <c r="N52" s="78"/>
    </row>
    <row r="53" spans="1:14" ht="15.75" customHeight="1">
      <c r="A53" s="4" t="s">
        <v>48</v>
      </c>
      <c r="B53" s="78"/>
      <c r="C53" s="78"/>
      <c r="D53" s="78"/>
      <c r="E53" s="78"/>
      <c r="F53" s="78"/>
      <c r="G53" s="324"/>
      <c r="H53" s="78"/>
      <c r="I53" s="78"/>
      <c r="J53" s="78"/>
      <c r="K53" s="78"/>
      <c r="L53" s="78"/>
      <c r="M53" s="78"/>
      <c r="N53" s="78"/>
    </row>
    <row r="54" spans="1:14" ht="15.75" customHeight="1">
      <c r="A54" s="4" t="s">
        <v>49</v>
      </c>
      <c r="B54" s="78"/>
      <c r="C54" s="78"/>
      <c r="D54" s="78"/>
      <c r="E54" s="78"/>
      <c r="F54" s="78"/>
      <c r="G54" s="324"/>
      <c r="H54" s="78"/>
      <c r="I54" s="78"/>
      <c r="J54" s="78"/>
      <c r="K54" s="78"/>
      <c r="L54" s="78"/>
      <c r="M54" s="78"/>
      <c r="N54" s="78"/>
    </row>
    <row r="55" spans="1:14" ht="15.75" customHeight="1">
      <c r="A55" s="78"/>
      <c r="B55" s="78"/>
      <c r="C55" s="78"/>
      <c r="D55" s="78"/>
      <c r="E55" s="78"/>
      <c r="F55" s="78"/>
      <c r="G55" s="324"/>
      <c r="H55" s="78"/>
      <c r="I55" s="78"/>
      <c r="J55" s="78"/>
      <c r="K55" s="78"/>
      <c r="L55" s="78"/>
      <c r="M55" s="78"/>
      <c r="N55" s="78"/>
    </row>
    <row r="56" spans="1:14" ht="15.75" customHeight="1">
      <c r="A56" s="78"/>
      <c r="B56" s="78"/>
      <c r="C56" s="78"/>
      <c r="D56" s="78"/>
      <c r="E56" s="78"/>
      <c r="F56" s="78"/>
      <c r="G56" s="324"/>
      <c r="H56" s="78"/>
      <c r="I56" s="78"/>
      <c r="J56" s="78"/>
      <c r="K56" s="78"/>
      <c r="L56" s="78"/>
      <c r="M56" s="78"/>
      <c r="N56" s="78"/>
    </row>
    <row r="57" spans="1:14" ht="15.75" customHeight="1">
      <c r="A57" s="78"/>
      <c r="B57" s="78"/>
      <c r="C57" s="78"/>
      <c r="D57" s="78"/>
      <c r="E57" s="78"/>
      <c r="F57" s="78"/>
      <c r="G57" s="324"/>
      <c r="H57" s="78"/>
      <c r="I57" s="78"/>
      <c r="J57" s="78"/>
      <c r="K57" s="78"/>
      <c r="L57" s="78"/>
      <c r="M57" s="78"/>
      <c r="N57" s="78"/>
    </row>
    <row r="58" spans="1:14" ht="15.75" customHeight="1">
      <c r="A58" s="78"/>
      <c r="B58" s="78"/>
      <c r="C58" s="78"/>
      <c r="D58" s="78"/>
      <c r="E58" s="78"/>
      <c r="F58" s="78"/>
      <c r="G58" s="324"/>
      <c r="H58" s="78"/>
      <c r="I58" s="78"/>
      <c r="J58" s="78"/>
      <c r="K58" s="78"/>
      <c r="L58" s="78"/>
      <c r="M58" s="78"/>
      <c r="N58" s="78"/>
    </row>
    <row r="59" spans="1:14" ht="15.75" customHeight="1">
      <c r="A59" s="78"/>
      <c r="B59" s="78"/>
      <c r="C59" s="78"/>
      <c r="D59" s="78"/>
      <c r="E59" s="78"/>
      <c r="F59" s="78"/>
      <c r="G59" s="324"/>
      <c r="H59" s="78"/>
      <c r="I59" s="78"/>
      <c r="J59" s="78"/>
      <c r="K59" s="78"/>
      <c r="L59" s="78"/>
      <c r="M59" s="78"/>
      <c r="N59" s="78"/>
    </row>
    <row r="60" spans="1:14" ht="15.75" customHeight="1">
      <c r="A60" s="78"/>
      <c r="B60" s="78"/>
      <c r="C60" s="78"/>
      <c r="D60" s="78"/>
      <c r="E60" s="78"/>
      <c r="F60" s="78"/>
      <c r="G60" s="324"/>
      <c r="H60" s="78"/>
      <c r="I60" s="78"/>
      <c r="J60" s="78"/>
      <c r="K60" s="78"/>
      <c r="L60" s="78"/>
      <c r="M60" s="78"/>
      <c r="N60" s="78"/>
    </row>
    <row r="61" spans="1:14" ht="15.75" customHeight="1">
      <c r="A61" s="78"/>
      <c r="B61" s="78"/>
      <c r="C61" s="78"/>
      <c r="D61" s="78"/>
      <c r="E61" s="78"/>
      <c r="F61" s="78"/>
      <c r="G61" s="324"/>
      <c r="H61" s="78"/>
      <c r="I61" s="78"/>
      <c r="J61" s="78"/>
      <c r="K61" s="78"/>
      <c r="L61" s="78"/>
      <c r="M61" s="78"/>
      <c r="N61" s="78"/>
    </row>
    <row r="62" spans="1:14" ht="15.75" customHeight="1">
      <c r="A62" s="78"/>
      <c r="B62" s="78"/>
      <c r="C62" s="78"/>
      <c r="D62" s="78"/>
      <c r="E62" s="78"/>
      <c r="F62" s="78"/>
      <c r="G62" s="324"/>
      <c r="H62" s="78"/>
      <c r="I62" s="78"/>
      <c r="J62" s="78"/>
      <c r="K62" s="78"/>
      <c r="L62" s="78"/>
      <c r="M62" s="78"/>
      <c r="N62" s="78"/>
    </row>
    <row r="63" spans="1:14" ht="15.75" customHeight="1">
      <c r="A63" s="78"/>
      <c r="B63" s="78"/>
      <c r="C63" s="78"/>
      <c r="D63" s="78"/>
      <c r="E63" s="78"/>
      <c r="F63" s="78"/>
      <c r="G63" s="324"/>
      <c r="H63" s="78"/>
      <c r="I63" s="78"/>
      <c r="J63" s="78"/>
      <c r="K63" s="78"/>
      <c r="L63" s="78"/>
      <c r="M63" s="78"/>
      <c r="N63" s="78"/>
    </row>
    <row r="64" spans="1:14" ht="15.75" customHeight="1">
      <c r="A64" s="78"/>
      <c r="B64" s="78"/>
      <c r="C64" s="78"/>
      <c r="D64" s="78"/>
      <c r="E64" s="78"/>
      <c r="F64" s="78"/>
      <c r="G64" s="324"/>
      <c r="H64" s="78"/>
      <c r="I64" s="78"/>
      <c r="J64" s="78"/>
      <c r="K64" s="78"/>
      <c r="L64" s="78"/>
      <c r="M64" s="78"/>
      <c r="N64" s="78"/>
    </row>
    <row r="65" spans="1:14" ht="15.75" customHeight="1">
      <c r="A65" s="78"/>
      <c r="B65" s="78"/>
      <c r="C65" s="78"/>
      <c r="D65" s="78"/>
      <c r="E65" s="78"/>
      <c r="F65" s="78"/>
      <c r="G65" s="324"/>
      <c r="H65" s="78"/>
      <c r="I65" s="78"/>
      <c r="J65" s="78"/>
      <c r="K65" s="78"/>
      <c r="L65" s="78"/>
      <c r="M65" s="78"/>
      <c r="N65" s="78"/>
    </row>
    <row r="66" spans="1:14" ht="15.75" customHeight="1">
      <c r="A66" s="78"/>
      <c r="B66" s="78"/>
      <c r="C66" s="78"/>
      <c r="D66" s="78"/>
      <c r="E66" s="78"/>
      <c r="F66" s="78"/>
      <c r="G66" s="324"/>
      <c r="H66" s="78"/>
      <c r="I66" s="78"/>
      <c r="J66" s="78"/>
      <c r="K66" s="78"/>
      <c r="L66" s="78"/>
      <c r="M66" s="78"/>
      <c r="N66" s="78"/>
    </row>
    <row r="67" spans="1:14" ht="15.75" customHeight="1">
      <c r="A67" s="78"/>
      <c r="B67" s="78"/>
      <c r="C67" s="78"/>
      <c r="D67" s="78"/>
      <c r="E67" s="78"/>
      <c r="F67" s="78"/>
      <c r="G67" s="324"/>
      <c r="H67" s="78"/>
      <c r="I67" s="78"/>
      <c r="J67" s="78"/>
      <c r="K67" s="78"/>
      <c r="L67" s="78"/>
      <c r="M67" s="78"/>
      <c r="N67" s="78"/>
    </row>
    <row r="68" spans="1:14" ht="15.75" customHeight="1">
      <c r="A68" s="78"/>
      <c r="B68" s="78"/>
      <c r="C68" s="78"/>
      <c r="D68" s="78"/>
      <c r="E68" s="78"/>
      <c r="F68" s="78"/>
      <c r="G68" s="324"/>
      <c r="H68" s="78"/>
      <c r="I68" s="78"/>
      <c r="J68" s="78"/>
      <c r="K68" s="78"/>
      <c r="L68" s="78"/>
      <c r="M68" s="78"/>
      <c r="N68" s="78"/>
    </row>
    <row r="69" spans="1:14" ht="15.75" customHeight="1">
      <c r="A69" s="78"/>
      <c r="B69" s="78"/>
      <c r="C69" s="78"/>
      <c r="D69" s="78"/>
      <c r="E69" s="78"/>
      <c r="F69" s="78"/>
      <c r="G69" s="324"/>
      <c r="H69" s="78"/>
      <c r="I69" s="78"/>
      <c r="J69" s="78"/>
      <c r="K69" s="78"/>
      <c r="L69" s="78"/>
      <c r="M69" s="78"/>
      <c r="N69" s="78"/>
    </row>
    <row r="70" spans="1:14" ht="15.75" customHeight="1">
      <c r="A70" s="78"/>
      <c r="B70" s="78"/>
      <c r="C70" s="78"/>
      <c r="D70" s="78"/>
      <c r="E70" s="78"/>
      <c r="F70" s="78"/>
      <c r="G70" s="324"/>
      <c r="H70" s="78"/>
      <c r="I70" s="78"/>
      <c r="J70" s="78"/>
      <c r="K70" s="78"/>
      <c r="L70" s="78"/>
      <c r="M70" s="78"/>
      <c r="N70" s="78"/>
    </row>
    <row r="71" spans="1:14" ht="15.75" customHeight="1">
      <c r="A71" s="78"/>
      <c r="B71" s="78"/>
      <c r="C71" s="78"/>
      <c r="D71" s="78"/>
      <c r="E71" s="78"/>
      <c r="F71" s="78"/>
      <c r="G71" s="324"/>
      <c r="H71" s="78"/>
      <c r="I71" s="78"/>
      <c r="J71" s="78"/>
      <c r="K71" s="78"/>
      <c r="L71" s="78"/>
      <c r="M71" s="78"/>
      <c r="N71" s="78"/>
    </row>
    <row r="72" spans="1:14" ht="15.75" customHeight="1">
      <c r="A72" s="78"/>
      <c r="B72" s="78"/>
      <c r="C72" s="78"/>
      <c r="D72" s="78"/>
      <c r="E72" s="78"/>
      <c r="F72" s="78"/>
      <c r="G72" s="324"/>
      <c r="H72" s="78"/>
      <c r="I72" s="78"/>
      <c r="J72" s="78"/>
      <c r="K72" s="78"/>
      <c r="L72" s="78"/>
      <c r="M72" s="78"/>
      <c r="N72" s="78"/>
    </row>
    <row r="73" spans="1:14" ht="15.75" customHeight="1">
      <c r="A73" s="78"/>
      <c r="B73" s="78"/>
      <c r="C73" s="78"/>
      <c r="D73" s="78"/>
      <c r="E73" s="78"/>
      <c r="F73" s="78"/>
      <c r="G73" s="324"/>
      <c r="H73" s="78"/>
      <c r="I73" s="78"/>
      <c r="J73" s="78"/>
      <c r="K73" s="78"/>
      <c r="L73" s="78"/>
      <c r="M73" s="78"/>
      <c r="N73" s="78"/>
    </row>
    <row r="74" spans="1:14" ht="15.75" customHeight="1">
      <c r="A74" s="78"/>
      <c r="B74" s="78"/>
      <c r="C74" s="78"/>
      <c r="D74" s="78"/>
      <c r="E74" s="78"/>
      <c r="F74" s="78"/>
      <c r="G74" s="324"/>
      <c r="H74" s="78"/>
      <c r="I74" s="78"/>
      <c r="J74" s="78"/>
      <c r="K74" s="78"/>
      <c r="L74" s="78"/>
      <c r="M74" s="78"/>
      <c r="N74" s="78"/>
    </row>
    <row r="75" spans="1:14" ht="15.75" customHeight="1">
      <c r="A75" s="78"/>
      <c r="B75" s="78"/>
      <c r="C75" s="78"/>
      <c r="D75" s="78"/>
      <c r="E75" s="78"/>
      <c r="F75" s="78"/>
      <c r="G75" s="324"/>
      <c r="H75" s="78"/>
      <c r="I75" s="78"/>
      <c r="J75" s="78"/>
      <c r="K75" s="78"/>
      <c r="L75" s="78"/>
      <c r="M75" s="78"/>
      <c r="N75" s="78"/>
    </row>
    <row r="76" spans="1:14" ht="15.75" customHeight="1">
      <c r="A76" s="78"/>
      <c r="B76" s="78"/>
      <c r="C76" s="78"/>
      <c r="D76" s="78"/>
      <c r="E76" s="78"/>
      <c r="F76" s="78"/>
      <c r="G76" s="324"/>
      <c r="H76" s="78"/>
      <c r="I76" s="78"/>
      <c r="J76" s="78"/>
      <c r="K76" s="78"/>
      <c r="L76" s="78"/>
      <c r="M76" s="78"/>
      <c r="N76" s="78"/>
    </row>
    <row r="77" spans="1:14" ht="15.75" customHeight="1">
      <c r="A77" s="78"/>
      <c r="B77" s="78"/>
      <c r="C77" s="78"/>
      <c r="D77" s="78"/>
      <c r="E77" s="78"/>
      <c r="F77" s="78"/>
      <c r="G77" s="324"/>
      <c r="H77" s="78"/>
      <c r="I77" s="78"/>
      <c r="J77" s="78"/>
      <c r="K77" s="78"/>
      <c r="L77" s="78"/>
      <c r="M77" s="78"/>
      <c r="N77" s="78"/>
    </row>
    <row r="78" spans="1:14" ht="15.75" customHeight="1">
      <c r="A78" s="78"/>
      <c r="B78" s="78"/>
      <c r="C78" s="78"/>
      <c r="D78" s="78"/>
      <c r="E78" s="78"/>
      <c r="F78" s="78"/>
      <c r="G78" s="324"/>
      <c r="H78" s="78"/>
      <c r="I78" s="78"/>
      <c r="J78" s="78"/>
      <c r="K78" s="78"/>
      <c r="L78" s="78"/>
      <c r="M78" s="78"/>
      <c r="N78" s="78"/>
    </row>
    <row r="79" spans="1:14" ht="15.75" customHeight="1">
      <c r="A79" s="78"/>
      <c r="B79" s="78"/>
      <c r="C79" s="78"/>
      <c r="D79" s="78"/>
      <c r="E79" s="78"/>
      <c r="F79" s="78"/>
      <c r="G79" s="324"/>
      <c r="H79" s="78"/>
      <c r="I79" s="78"/>
      <c r="J79" s="78"/>
      <c r="K79" s="78"/>
      <c r="L79" s="78"/>
      <c r="M79" s="78"/>
      <c r="N79" s="78"/>
    </row>
    <row r="80" spans="1:14" ht="15.75" customHeight="1">
      <c r="A80" s="78"/>
      <c r="B80" s="78"/>
      <c r="C80" s="78"/>
      <c r="D80" s="78"/>
      <c r="E80" s="78"/>
      <c r="F80" s="78"/>
      <c r="G80" s="324"/>
      <c r="H80" s="78"/>
      <c r="I80" s="78"/>
      <c r="J80" s="78"/>
      <c r="K80" s="78"/>
      <c r="L80" s="78"/>
      <c r="M80" s="78"/>
      <c r="N80" s="78"/>
    </row>
    <row r="81" spans="1:14" ht="15.75" customHeight="1">
      <c r="A81" s="78"/>
      <c r="B81" s="78"/>
      <c r="C81" s="78"/>
      <c r="D81" s="78"/>
      <c r="E81" s="78"/>
      <c r="F81" s="78"/>
      <c r="G81" s="324"/>
      <c r="H81" s="78"/>
      <c r="I81" s="78"/>
      <c r="J81" s="78"/>
      <c r="K81" s="78"/>
      <c r="L81" s="78"/>
      <c r="M81" s="78"/>
      <c r="N81" s="78"/>
    </row>
    <row r="82" spans="1:14" ht="15.75" customHeight="1">
      <c r="A82" s="78"/>
      <c r="B82" s="78"/>
      <c r="C82" s="78"/>
      <c r="D82" s="78"/>
      <c r="E82" s="78"/>
      <c r="F82" s="78"/>
      <c r="G82" s="324"/>
      <c r="H82" s="78"/>
      <c r="I82" s="78"/>
      <c r="J82" s="78"/>
      <c r="K82" s="78"/>
      <c r="L82" s="78"/>
      <c r="M82" s="78"/>
      <c r="N82" s="78"/>
    </row>
    <row r="83" spans="1:14" ht="15.75" customHeight="1">
      <c r="A83" s="78"/>
      <c r="B83" s="78"/>
      <c r="C83" s="78"/>
      <c r="D83" s="78"/>
      <c r="E83" s="78"/>
      <c r="F83" s="78"/>
      <c r="G83" s="324"/>
      <c r="H83" s="78"/>
      <c r="I83" s="78"/>
      <c r="J83" s="78"/>
      <c r="K83" s="78"/>
      <c r="L83" s="78"/>
      <c r="M83" s="78"/>
      <c r="N83" s="78"/>
    </row>
    <row r="84" spans="1:14" ht="15.75" customHeight="1">
      <c r="A84" s="78"/>
      <c r="B84" s="78"/>
      <c r="C84" s="78"/>
      <c r="D84" s="78"/>
      <c r="E84" s="78"/>
      <c r="F84" s="78"/>
      <c r="G84" s="324"/>
      <c r="H84" s="78"/>
      <c r="I84" s="78"/>
      <c r="J84" s="78"/>
      <c r="K84" s="78"/>
      <c r="L84" s="78"/>
      <c r="M84" s="78"/>
      <c r="N84" s="78"/>
    </row>
    <row r="85" spans="1:14" ht="15.75" customHeight="1">
      <c r="A85" s="78"/>
      <c r="B85" s="78"/>
      <c r="C85" s="78"/>
      <c r="D85" s="78"/>
      <c r="E85" s="78"/>
      <c r="F85" s="78"/>
      <c r="G85" s="324"/>
      <c r="H85" s="78"/>
      <c r="I85" s="78"/>
      <c r="J85" s="78"/>
      <c r="K85" s="78"/>
      <c r="L85" s="78"/>
      <c r="M85" s="78"/>
      <c r="N85" s="78"/>
    </row>
    <row r="86" spans="1:14" ht="15.75" customHeight="1">
      <c r="A86" s="78"/>
      <c r="B86" s="78"/>
      <c r="C86" s="78"/>
      <c r="D86" s="78"/>
      <c r="E86" s="78"/>
      <c r="F86" s="78"/>
      <c r="G86" s="324"/>
      <c r="H86" s="78"/>
      <c r="I86" s="78"/>
      <c r="J86" s="78"/>
      <c r="K86" s="78"/>
      <c r="L86" s="78"/>
      <c r="M86" s="78"/>
      <c r="N86" s="78"/>
    </row>
    <row r="87" spans="1:14" ht="15.75" customHeight="1">
      <c r="A87" s="78"/>
      <c r="B87" s="78"/>
      <c r="C87" s="78"/>
      <c r="D87" s="78"/>
      <c r="E87" s="78"/>
      <c r="F87" s="78"/>
      <c r="G87" s="324"/>
      <c r="H87" s="78"/>
      <c r="I87" s="78"/>
      <c r="J87" s="78"/>
      <c r="K87" s="78"/>
      <c r="L87" s="78"/>
      <c r="M87" s="78"/>
      <c r="N87" s="78"/>
    </row>
    <row r="88" spans="1:14" ht="15.75" customHeight="1">
      <c r="A88" s="78"/>
      <c r="B88" s="78"/>
      <c r="C88" s="78"/>
      <c r="D88" s="78"/>
      <c r="E88" s="78"/>
      <c r="F88" s="78"/>
      <c r="G88" s="324"/>
      <c r="H88" s="78"/>
      <c r="I88" s="78"/>
      <c r="J88" s="78"/>
      <c r="K88" s="78"/>
      <c r="L88" s="78"/>
      <c r="M88" s="78"/>
      <c r="N88" s="78"/>
    </row>
    <row r="89" spans="1:14" ht="15.75" customHeight="1">
      <c r="A89" s="78"/>
      <c r="B89" s="78"/>
      <c r="C89" s="78"/>
      <c r="D89" s="78"/>
      <c r="E89" s="78"/>
      <c r="F89" s="78"/>
      <c r="G89" s="324"/>
      <c r="H89" s="78"/>
      <c r="I89" s="78"/>
      <c r="J89" s="78"/>
      <c r="K89" s="78"/>
      <c r="L89" s="78"/>
      <c r="M89" s="78"/>
      <c r="N89" s="78"/>
    </row>
    <row r="90" spans="1:14" ht="15.75" customHeight="1">
      <c r="A90" s="78"/>
      <c r="B90" s="78"/>
      <c r="C90" s="78"/>
      <c r="D90" s="78"/>
      <c r="E90" s="78"/>
      <c r="F90" s="78"/>
      <c r="G90" s="324"/>
      <c r="H90" s="78"/>
      <c r="I90" s="78"/>
      <c r="J90" s="78"/>
      <c r="K90" s="78"/>
      <c r="L90" s="78"/>
      <c r="M90" s="78"/>
      <c r="N90" s="78"/>
    </row>
    <row r="91" spans="1:14" ht="15.75" customHeight="1">
      <c r="A91" s="78"/>
      <c r="B91" s="78"/>
      <c r="C91" s="78"/>
      <c r="D91" s="78"/>
      <c r="E91" s="78"/>
      <c r="F91" s="78"/>
      <c r="G91" s="324"/>
      <c r="H91" s="78"/>
      <c r="I91" s="78"/>
      <c r="J91" s="78"/>
      <c r="K91" s="78"/>
      <c r="L91" s="78"/>
      <c r="M91" s="78"/>
      <c r="N91" s="78"/>
    </row>
    <row r="92" spans="1:14" ht="15.75" customHeight="1">
      <c r="A92" s="78"/>
      <c r="B92" s="78"/>
      <c r="C92" s="78"/>
      <c r="D92" s="78"/>
      <c r="E92" s="78"/>
      <c r="F92" s="78"/>
      <c r="G92" s="324"/>
      <c r="H92" s="78"/>
      <c r="I92" s="78"/>
      <c r="J92" s="78"/>
      <c r="K92" s="78"/>
      <c r="L92" s="78"/>
      <c r="M92" s="78"/>
      <c r="N92" s="78"/>
    </row>
    <row r="93" spans="1:14" ht="15.75" customHeight="1">
      <c r="A93" s="78"/>
      <c r="B93" s="78"/>
      <c r="C93" s="78"/>
      <c r="D93" s="78"/>
      <c r="E93" s="78"/>
      <c r="F93" s="78"/>
      <c r="G93" s="324"/>
      <c r="H93" s="78"/>
      <c r="I93" s="78"/>
      <c r="J93" s="78"/>
      <c r="K93" s="78"/>
      <c r="L93" s="78"/>
      <c r="M93" s="78"/>
      <c r="N93" s="78"/>
    </row>
    <row r="94" spans="1:14" ht="15.75" customHeight="1">
      <c r="A94" s="78"/>
      <c r="B94" s="78"/>
      <c r="C94" s="78"/>
      <c r="D94" s="78"/>
      <c r="E94" s="78"/>
      <c r="F94" s="78"/>
      <c r="G94" s="324"/>
      <c r="H94" s="78"/>
      <c r="I94" s="78"/>
      <c r="J94" s="78"/>
      <c r="K94" s="78"/>
      <c r="L94" s="78"/>
      <c r="M94" s="78"/>
      <c r="N94" s="78"/>
    </row>
    <row r="95" spans="1:14" ht="15.75" customHeight="1">
      <c r="A95" s="78"/>
      <c r="B95" s="78"/>
      <c r="C95" s="78"/>
      <c r="D95" s="78"/>
      <c r="E95" s="78"/>
      <c r="F95" s="78"/>
      <c r="G95" s="324"/>
      <c r="H95" s="78"/>
      <c r="I95" s="78"/>
      <c r="J95" s="78"/>
      <c r="K95" s="78"/>
      <c r="L95" s="78"/>
      <c r="M95" s="78"/>
      <c r="N95" s="78"/>
    </row>
    <row r="96" spans="1:14" ht="15.75" customHeight="1">
      <c r="A96" s="78"/>
      <c r="B96" s="78"/>
      <c r="C96" s="78"/>
      <c r="D96" s="78"/>
      <c r="E96" s="78"/>
      <c r="F96" s="78"/>
      <c r="G96" s="324"/>
      <c r="H96" s="78"/>
      <c r="I96" s="78"/>
      <c r="J96" s="78"/>
      <c r="K96" s="78"/>
      <c r="L96" s="78"/>
      <c r="M96" s="78"/>
      <c r="N96" s="78"/>
    </row>
    <row r="97" spans="1:14" ht="15.75" customHeight="1">
      <c r="A97" s="78"/>
      <c r="B97" s="78"/>
      <c r="C97" s="78"/>
      <c r="D97" s="78"/>
      <c r="E97" s="78"/>
      <c r="F97" s="78"/>
      <c r="G97" s="324"/>
      <c r="H97" s="78"/>
      <c r="I97" s="78"/>
      <c r="J97" s="78"/>
      <c r="K97" s="78"/>
      <c r="L97" s="78"/>
      <c r="M97" s="78"/>
      <c r="N97" s="78"/>
    </row>
    <row r="98" spans="1:14" ht="15.75" customHeight="1">
      <c r="A98" s="78"/>
      <c r="B98" s="78"/>
      <c r="C98" s="78"/>
      <c r="D98" s="78"/>
      <c r="E98" s="78"/>
      <c r="F98" s="78"/>
      <c r="G98" s="324"/>
      <c r="H98" s="78"/>
      <c r="I98" s="78"/>
      <c r="J98" s="78"/>
      <c r="K98" s="78"/>
      <c r="L98" s="78"/>
      <c r="M98" s="78"/>
      <c r="N98" s="78"/>
    </row>
    <row r="99" spans="1:14" ht="15.75" customHeight="1">
      <c r="A99" s="78"/>
      <c r="B99" s="78"/>
      <c r="C99" s="78"/>
      <c r="D99" s="78"/>
      <c r="E99" s="78"/>
      <c r="F99" s="78"/>
      <c r="G99" s="324"/>
      <c r="H99" s="78"/>
      <c r="I99" s="78"/>
      <c r="J99" s="78"/>
      <c r="K99" s="78"/>
      <c r="L99" s="78"/>
      <c r="M99" s="78"/>
      <c r="N99" s="78"/>
    </row>
    <row r="100" spans="1:14" ht="15.75" customHeight="1">
      <c r="A100" s="78"/>
      <c r="B100" s="78"/>
      <c r="C100" s="78"/>
      <c r="D100" s="78"/>
      <c r="E100" s="78"/>
      <c r="F100" s="78"/>
      <c r="G100" s="324"/>
      <c r="H100" s="78"/>
      <c r="I100" s="78"/>
      <c r="J100" s="78"/>
      <c r="K100" s="78"/>
      <c r="L100" s="78"/>
      <c r="M100" s="78"/>
      <c r="N100" s="78"/>
    </row>
    <row r="101" spans="1:14" ht="15.75" customHeight="1">
      <c r="A101" s="78"/>
      <c r="B101" s="78"/>
      <c r="C101" s="78"/>
      <c r="D101" s="78"/>
      <c r="E101" s="78"/>
      <c r="F101" s="78"/>
      <c r="G101" s="324"/>
      <c r="H101" s="78"/>
      <c r="I101" s="78"/>
      <c r="J101" s="78"/>
      <c r="K101" s="78"/>
      <c r="L101" s="78"/>
      <c r="M101" s="78"/>
      <c r="N101" s="78"/>
    </row>
    <row r="102" spans="1:14" ht="15.75" customHeight="1">
      <c r="A102" s="78"/>
      <c r="B102" s="78"/>
      <c r="C102" s="78"/>
      <c r="D102" s="78"/>
      <c r="E102" s="78"/>
      <c r="F102" s="78"/>
      <c r="G102" s="324"/>
      <c r="H102" s="78"/>
      <c r="I102" s="78"/>
      <c r="J102" s="78"/>
      <c r="K102" s="78"/>
      <c r="L102" s="78"/>
      <c r="M102" s="78"/>
      <c r="N102" s="78"/>
    </row>
    <row r="103" spans="1:14" ht="15.75" customHeight="1">
      <c r="A103" s="78"/>
      <c r="B103" s="78"/>
      <c r="C103" s="78"/>
      <c r="D103" s="78"/>
      <c r="E103" s="78"/>
      <c r="F103" s="78"/>
      <c r="G103" s="324"/>
      <c r="H103" s="78"/>
      <c r="I103" s="78"/>
      <c r="J103" s="78"/>
      <c r="K103" s="78"/>
      <c r="L103" s="78"/>
      <c r="M103" s="78"/>
      <c r="N103" s="78"/>
    </row>
    <row r="104" spans="1:14" ht="15.75" customHeight="1">
      <c r="A104" s="78"/>
      <c r="B104" s="78"/>
      <c r="C104" s="78"/>
      <c r="D104" s="78"/>
      <c r="E104" s="78"/>
      <c r="F104" s="78"/>
      <c r="G104" s="324"/>
      <c r="H104" s="78"/>
      <c r="I104" s="78"/>
      <c r="J104" s="78"/>
      <c r="K104" s="78"/>
      <c r="L104" s="78"/>
      <c r="M104" s="78"/>
      <c r="N104" s="78"/>
    </row>
    <row r="105" spans="1:14" ht="15.75" customHeight="1">
      <c r="A105" s="78"/>
      <c r="B105" s="78"/>
      <c r="C105" s="78"/>
      <c r="D105" s="78"/>
      <c r="E105" s="78"/>
      <c r="F105" s="78"/>
      <c r="G105" s="324"/>
      <c r="H105" s="78"/>
      <c r="I105" s="78"/>
      <c r="J105" s="78"/>
      <c r="K105" s="78"/>
      <c r="L105" s="78"/>
      <c r="M105" s="78"/>
      <c r="N105" s="78"/>
    </row>
    <row r="106" spans="1:14" ht="15.75" customHeight="1">
      <c r="A106" s="78"/>
      <c r="B106" s="78"/>
      <c r="C106" s="78"/>
      <c r="D106" s="78"/>
      <c r="E106" s="78"/>
      <c r="F106" s="78"/>
      <c r="G106" s="324"/>
      <c r="H106" s="78"/>
      <c r="I106" s="78"/>
      <c r="J106" s="78"/>
      <c r="K106" s="78"/>
      <c r="L106" s="78"/>
      <c r="M106" s="78"/>
      <c r="N106" s="78"/>
    </row>
    <row r="107" spans="1:14" ht="15.75" customHeight="1">
      <c r="A107" s="78"/>
      <c r="B107" s="78"/>
      <c r="C107" s="78"/>
      <c r="D107" s="78"/>
      <c r="E107" s="78"/>
      <c r="F107" s="78"/>
      <c r="G107" s="324"/>
      <c r="H107" s="78"/>
      <c r="I107" s="78"/>
      <c r="J107" s="78"/>
      <c r="K107" s="78"/>
      <c r="L107" s="78"/>
      <c r="M107" s="78"/>
      <c r="N107" s="78"/>
    </row>
    <row r="108" spans="1:14" ht="15.75" customHeight="1">
      <c r="A108" s="78"/>
      <c r="B108" s="78"/>
      <c r="C108" s="78"/>
      <c r="D108" s="78"/>
      <c r="E108" s="78"/>
      <c r="F108" s="78"/>
      <c r="G108" s="324"/>
      <c r="H108" s="78"/>
      <c r="I108" s="78"/>
      <c r="J108" s="78"/>
      <c r="K108" s="78"/>
      <c r="L108" s="78"/>
      <c r="M108" s="78"/>
      <c r="N108" s="78"/>
    </row>
    <row r="109" spans="1:14" ht="15.75" customHeight="1">
      <c r="A109" s="78"/>
      <c r="B109" s="78"/>
      <c r="C109" s="78"/>
      <c r="D109" s="78"/>
      <c r="E109" s="78"/>
      <c r="F109" s="78"/>
      <c r="G109" s="324"/>
      <c r="H109" s="78"/>
      <c r="I109" s="78"/>
      <c r="J109" s="78"/>
      <c r="K109" s="78"/>
      <c r="L109" s="78"/>
      <c r="M109" s="78"/>
      <c r="N109" s="78"/>
    </row>
    <row r="110" spans="1:14" ht="15.75" customHeight="1">
      <c r="A110" s="78"/>
      <c r="B110" s="78"/>
      <c r="C110" s="78"/>
      <c r="D110" s="78"/>
      <c r="E110" s="78"/>
      <c r="F110" s="78"/>
      <c r="G110" s="324"/>
      <c r="H110" s="78"/>
      <c r="I110" s="78"/>
      <c r="J110" s="78"/>
      <c r="K110" s="78"/>
      <c r="L110" s="78"/>
      <c r="M110" s="78"/>
      <c r="N110" s="78"/>
    </row>
    <row r="111" spans="1:14" ht="15.75" customHeight="1">
      <c r="A111" s="78"/>
      <c r="B111" s="78"/>
      <c r="C111" s="78"/>
      <c r="D111" s="78"/>
      <c r="E111" s="78"/>
      <c r="F111" s="78"/>
      <c r="G111" s="324"/>
      <c r="H111" s="78"/>
      <c r="I111" s="78"/>
      <c r="J111" s="78"/>
      <c r="K111" s="78"/>
      <c r="L111" s="78"/>
      <c r="M111" s="78"/>
      <c r="N111" s="78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1038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104</v>
      </c>
      <c r="E3" s="1"/>
      <c r="G3" s="1"/>
      <c r="AB3" s="4"/>
      <c r="AC3" s="4"/>
      <c r="AD3" s="4"/>
      <c r="AE3" s="4"/>
      <c r="AF3" s="4"/>
    </row>
    <row r="4" spans="1:20" ht="15.75" customHeight="1">
      <c r="A4" s="63" t="s">
        <v>1174</v>
      </c>
      <c r="B4" s="64"/>
      <c r="C4" s="65">
        <v>571</v>
      </c>
      <c r="D4" s="64"/>
      <c r="E4" s="66" t="s">
        <v>9</v>
      </c>
      <c r="F4" s="67">
        <f>SUM(F5:F7)</f>
        <v>583</v>
      </c>
      <c r="G4" s="68" t="s">
        <v>299</v>
      </c>
      <c r="H4" s="63" t="s">
        <v>1175</v>
      </c>
      <c r="I4" s="64"/>
      <c r="J4" s="65">
        <v>566</v>
      </c>
      <c r="K4" s="64"/>
      <c r="L4" s="66" t="s">
        <v>9</v>
      </c>
      <c r="M4" s="67">
        <f>SUM(M5:M7)</f>
        <v>571</v>
      </c>
      <c r="N4"/>
      <c r="O4" s="32"/>
      <c r="P4" s="32"/>
      <c r="Q4" s="32"/>
      <c r="R4" s="32"/>
      <c r="S4" s="32"/>
      <c r="T4" s="32"/>
    </row>
    <row r="5" spans="1:20" ht="15.75" customHeight="1">
      <c r="A5" s="210" t="s">
        <v>619</v>
      </c>
      <c r="B5" s="211"/>
      <c r="C5" s="212"/>
      <c r="D5" s="70">
        <v>98</v>
      </c>
      <c r="E5" s="70">
        <v>97</v>
      </c>
      <c r="F5" s="71">
        <f>SUM(D5:E5)</f>
        <v>195</v>
      </c>
      <c r="G5"/>
      <c r="H5" s="210" t="s">
        <v>186</v>
      </c>
      <c r="I5" s="211"/>
      <c r="J5" s="212"/>
      <c r="K5" s="70">
        <v>96</v>
      </c>
      <c r="L5" s="70">
        <v>99</v>
      </c>
      <c r="M5" s="71">
        <f>SUM(K5:L5)</f>
        <v>195</v>
      </c>
      <c r="N5"/>
      <c r="O5" s="32"/>
      <c r="P5" s="32"/>
      <c r="Q5" s="32"/>
      <c r="R5" s="32"/>
      <c r="S5" s="32"/>
      <c r="T5" s="32"/>
    </row>
    <row r="6" spans="1:20" ht="15.75" customHeight="1">
      <c r="A6" s="213" t="s">
        <v>438</v>
      </c>
      <c r="B6" s="214"/>
      <c r="C6" s="215"/>
      <c r="D6" s="73">
        <v>99</v>
      </c>
      <c r="E6" s="73">
        <v>99</v>
      </c>
      <c r="F6" s="19">
        <f>SUM(D6:E6)</f>
        <v>198</v>
      </c>
      <c r="G6"/>
      <c r="H6" s="213" t="s">
        <v>1102</v>
      </c>
      <c r="I6" s="214"/>
      <c r="J6" s="215"/>
      <c r="K6" s="73">
        <v>92</v>
      </c>
      <c r="L6" s="73">
        <v>93</v>
      </c>
      <c r="M6" s="19">
        <f>SUM(K6:L6)</f>
        <v>185</v>
      </c>
      <c r="N6"/>
      <c r="O6" s="32"/>
      <c r="P6" s="32"/>
      <c r="Q6" s="32"/>
      <c r="R6" s="32"/>
      <c r="S6" s="32"/>
      <c r="T6" s="32"/>
    </row>
    <row r="7" spans="1:20" ht="15.75" customHeight="1">
      <c r="A7" s="216" t="s">
        <v>618</v>
      </c>
      <c r="B7" s="217"/>
      <c r="C7" s="218"/>
      <c r="D7" s="75">
        <v>96</v>
      </c>
      <c r="E7" s="75">
        <v>94</v>
      </c>
      <c r="F7" s="76">
        <f>SUM(D7:E7)</f>
        <v>190</v>
      </c>
      <c r="G7"/>
      <c r="H7" s="216" t="s">
        <v>1115</v>
      </c>
      <c r="I7" s="217"/>
      <c r="J7" s="218"/>
      <c r="K7" s="75">
        <v>96</v>
      </c>
      <c r="L7" s="75">
        <v>95</v>
      </c>
      <c r="M7" s="76">
        <f>SUM(K7:L7)</f>
        <v>191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3" t="s">
        <v>816</v>
      </c>
      <c r="B9" s="64"/>
      <c r="C9" s="65">
        <v>544</v>
      </c>
      <c r="D9" s="64"/>
      <c r="E9" s="66" t="s">
        <v>9</v>
      </c>
      <c r="F9" s="67">
        <f>SUM(F10:F12)</f>
        <v>573</v>
      </c>
      <c r="G9" s="68" t="s">
        <v>299</v>
      </c>
      <c r="H9" s="63" t="s">
        <v>1176</v>
      </c>
      <c r="I9" s="64"/>
      <c r="J9" s="65">
        <v>549</v>
      </c>
      <c r="K9" s="64"/>
      <c r="L9" s="66" t="s">
        <v>9</v>
      </c>
      <c r="M9" s="67">
        <f>SUM(M10:M12)</f>
        <v>552</v>
      </c>
      <c r="N9"/>
      <c r="O9" s="32"/>
      <c r="P9" s="32"/>
      <c r="Q9" s="32"/>
      <c r="R9" s="32"/>
      <c r="S9" s="32"/>
      <c r="T9" s="32"/>
    </row>
    <row r="10" spans="1:32" ht="15.75" customHeight="1">
      <c r="A10" s="210" t="s">
        <v>1177</v>
      </c>
      <c r="B10" s="211"/>
      <c r="C10" s="212"/>
      <c r="D10" s="70">
        <v>97</v>
      </c>
      <c r="E10" s="70">
        <v>97</v>
      </c>
      <c r="F10" s="71">
        <f>SUM(D10:E10)</f>
        <v>194</v>
      </c>
      <c r="G10"/>
      <c r="H10" s="210" t="s">
        <v>71</v>
      </c>
      <c r="I10" s="211"/>
      <c r="J10" s="212"/>
      <c r="K10" s="70">
        <v>94</v>
      </c>
      <c r="L10" s="70">
        <v>93</v>
      </c>
      <c r="M10" s="71">
        <f>SUM(K10:L10)</f>
        <v>187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213" t="s">
        <v>259</v>
      </c>
      <c r="B11" s="214"/>
      <c r="C11" s="215"/>
      <c r="D11" s="73">
        <v>93</v>
      </c>
      <c r="E11" s="73">
        <v>94</v>
      </c>
      <c r="F11" s="19">
        <f>SUM(D11:E11)</f>
        <v>187</v>
      </c>
      <c r="G11"/>
      <c r="H11" s="213" t="s">
        <v>1150</v>
      </c>
      <c r="I11" s="214"/>
      <c r="J11" s="215"/>
      <c r="K11" s="73">
        <v>87</v>
      </c>
      <c r="L11" s="73">
        <v>86</v>
      </c>
      <c r="M11" s="19">
        <f>SUM(K11:L11)</f>
        <v>173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216" t="s">
        <v>1114</v>
      </c>
      <c r="B12" s="217"/>
      <c r="C12" s="218"/>
      <c r="D12" s="75">
        <v>96</v>
      </c>
      <c r="E12" s="75">
        <v>96</v>
      </c>
      <c r="F12" s="76">
        <f>SUM(D12:E12)</f>
        <v>192</v>
      </c>
      <c r="G12"/>
      <c r="H12" s="216" t="s">
        <v>1036</v>
      </c>
      <c r="I12" s="217"/>
      <c r="J12" s="218"/>
      <c r="K12" s="75">
        <v>94</v>
      </c>
      <c r="L12" s="75">
        <v>98</v>
      </c>
      <c r="M12" s="76">
        <f>SUM(K12:L12)</f>
        <v>192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3" t="s">
        <v>961</v>
      </c>
      <c r="B14" s="64"/>
      <c r="C14" s="65">
        <v>540</v>
      </c>
      <c r="D14" s="64"/>
      <c r="E14" s="66" t="s">
        <v>9</v>
      </c>
      <c r="F14" s="67">
        <f>SUM(F15:F17)</f>
        <v>556</v>
      </c>
      <c r="G14" s="68" t="s">
        <v>299</v>
      </c>
      <c r="H14" t="s">
        <v>385</v>
      </c>
      <c r="I14"/>
      <c r="J14"/>
      <c r="K14"/>
      <c r="L14"/>
      <c r="M14">
        <v>540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210" t="s">
        <v>527</v>
      </c>
      <c r="B15" s="211"/>
      <c r="C15" s="212"/>
      <c r="D15" s="70">
        <v>92</v>
      </c>
      <c r="E15" s="70">
        <v>91</v>
      </c>
      <c r="F15" s="71">
        <f>SUM(D15:E15)</f>
        <v>183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213" t="s">
        <v>1121</v>
      </c>
      <c r="B16" s="214"/>
      <c r="C16" s="215"/>
      <c r="D16" s="73">
        <v>98</v>
      </c>
      <c r="E16" s="73">
        <v>98</v>
      </c>
      <c r="F16" s="19">
        <f>SUM(D16:E16)</f>
        <v>196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216" t="s">
        <v>507</v>
      </c>
      <c r="B17" s="217"/>
      <c r="C17" s="218"/>
      <c r="D17" s="75">
        <v>88</v>
      </c>
      <c r="E17" s="75">
        <v>89</v>
      </c>
      <c r="F17" s="76">
        <f>SUM(D17:E17)</f>
        <v>177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5:14" ht="15.75" customHeight="1">
      <c r="E19" s="4"/>
      <c r="H19" s="79" t="s">
        <v>104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5:16" ht="15.75" customHeight="1">
      <c r="E20" s="4"/>
      <c r="H20" s="87" t="s">
        <v>816</v>
      </c>
      <c r="I20" s="88">
        <v>8</v>
      </c>
      <c r="J20" s="88">
        <v>7</v>
      </c>
      <c r="K20" s="88">
        <v>1</v>
      </c>
      <c r="L20" s="88"/>
      <c r="M20" s="88">
        <v>4573</v>
      </c>
      <c r="N20" s="89">
        <v>15</v>
      </c>
      <c r="O20" s="32"/>
      <c r="P20" s="32"/>
    </row>
    <row r="21" spans="5:16" ht="15.75" customHeight="1">
      <c r="E21" s="4"/>
      <c r="H21" s="90" t="s">
        <v>1175</v>
      </c>
      <c r="I21" s="91">
        <v>8</v>
      </c>
      <c r="J21" s="91">
        <v>5</v>
      </c>
      <c r="K21" s="91">
        <v>1</v>
      </c>
      <c r="L21" s="91">
        <v>2</v>
      </c>
      <c r="M21" s="91">
        <v>4571</v>
      </c>
      <c r="N21" s="37">
        <v>11</v>
      </c>
      <c r="O21" s="32"/>
      <c r="P21" s="32"/>
    </row>
    <row r="22" spans="5:16" ht="15.75" customHeight="1">
      <c r="E22" s="4"/>
      <c r="H22" s="90" t="s">
        <v>1174</v>
      </c>
      <c r="I22" s="91">
        <v>8</v>
      </c>
      <c r="J22" s="91">
        <v>5</v>
      </c>
      <c r="K22" s="91"/>
      <c r="L22" s="91">
        <v>3</v>
      </c>
      <c r="M22" s="91">
        <v>4494</v>
      </c>
      <c r="N22" s="37">
        <v>10</v>
      </c>
      <c r="O22" s="32"/>
      <c r="P22" s="32"/>
    </row>
    <row r="23" spans="8:16" ht="15.75" customHeight="1">
      <c r="H23" s="90" t="s">
        <v>1176</v>
      </c>
      <c r="I23" s="91">
        <v>8</v>
      </c>
      <c r="J23" s="91">
        <v>3</v>
      </c>
      <c r="K23" s="91"/>
      <c r="L23" s="91">
        <v>5</v>
      </c>
      <c r="M23" s="91">
        <v>4460</v>
      </c>
      <c r="N23" s="37">
        <v>6</v>
      </c>
      <c r="O23" s="32"/>
      <c r="P23" s="32"/>
    </row>
    <row r="24" spans="8:16" ht="15.75" customHeight="1">
      <c r="H24" s="92" t="s">
        <v>961</v>
      </c>
      <c r="I24" s="93">
        <v>8</v>
      </c>
      <c r="J24" s="93">
        <v>2</v>
      </c>
      <c r="K24" s="93"/>
      <c r="L24" s="93">
        <v>6</v>
      </c>
      <c r="M24" s="93">
        <v>4422</v>
      </c>
      <c r="N24" s="94">
        <v>4</v>
      </c>
      <c r="O24" s="32"/>
      <c r="P24" s="32"/>
    </row>
    <row r="25" spans="1:16" ht="15.75" customHeight="1">
      <c r="A25" s="4" t="s">
        <v>1104</v>
      </c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>
      <c r="A26" s="22" t="s">
        <v>47</v>
      </c>
    </row>
    <row r="27" ht="15.75" customHeight="1">
      <c r="A27" s="22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2"/>
      <c r="R30" s="32"/>
      <c r="S30" s="32"/>
      <c r="T30" s="32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2"/>
      <c r="R31" s="32"/>
      <c r="S31" s="32"/>
      <c r="T31" s="32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2"/>
      <c r="R32" s="32"/>
      <c r="S32" s="32"/>
      <c r="T32" s="32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2"/>
      <c r="R34" s="32"/>
      <c r="S34" s="32"/>
      <c r="T34" s="32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2"/>
      <c r="R35" s="32"/>
      <c r="S35" s="32"/>
      <c r="T35" s="32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2"/>
      <c r="R36" s="32"/>
      <c r="S36" s="32"/>
      <c r="T36" s="32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/>
      <c r="R37" s="32"/>
      <c r="S37" s="32"/>
      <c r="T37" s="32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2"/>
      <c r="R39" s="32"/>
      <c r="S39" s="32"/>
      <c r="T39" s="32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2"/>
      <c r="R40" s="32"/>
      <c r="S40" s="32"/>
      <c r="T40" s="32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2"/>
      <c r="R41" s="32"/>
      <c r="S41" s="32"/>
      <c r="T41" s="32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2"/>
      <c r="R42" s="32"/>
      <c r="S42" s="32"/>
      <c r="T42" s="32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2"/>
      <c r="R44" s="32"/>
      <c r="S44" s="32"/>
      <c r="T44" s="32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4" ht="15.75" customHeight="1">
      <c r="B53" s="78"/>
      <c r="C53" s="78"/>
      <c r="D53" s="78"/>
      <c r="E53" s="78"/>
      <c r="F53" s="78"/>
      <c r="G53" s="324"/>
      <c r="H53" s="78"/>
      <c r="I53" s="78"/>
      <c r="J53" s="78"/>
      <c r="K53" s="78"/>
      <c r="L53" s="78"/>
      <c r="M53" s="78"/>
      <c r="N53" s="78"/>
    </row>
    <row r="54" spans="2:14" ht="15.75" customHeight="1">
      <c r="B54" s="78"/>
      <c r="C54" s="78"/>
      <c r="D54" s="78"/>
      <c r="E54" s="78"/>
      <c r="F54" s="78"/>
      <c r="G54" s="324"/>
      <c r="H54" s="78"/>
      <c r="I54" s="78"/>
      <c r="J54" s="78"/>
      <c r="K54" s="78"/>
      <c r="L54" s="78"/>
      <c r="M54" s="78"/>
      <c r="N54" s="78"/>
    </row>
    <row r="55" spans="1:14" ht="15.75" customHeight="1">
      <c r="A55" s="78"/>
      <c r="B55" s="78"/>
      <c r="C55" s="78"/>
      <c r="D55" s="78"/>
      <c r="E55" s="78"/>
      <c r="F55" s="78"/>
      <c r="G55" s="324"/>
      <c r="H55" s="78"/>
      <c r="I55" s="78"/>
      <c r="J55" s="78"/>
      <c r="K55" s="78"/>
      <c r="L55" s="78"/>
      <c r="M55" s="78"/>
      <c r="N55" s="78"/>
    </row>
    <row r="56" spans="1:14" ht="15.75" customHeight="1">
      <c r="A56" s="78"/>
      <c r="B56" s="78"/>
      <c r="C56" s="78"/>
      <c r="D56" s="78"/>
      <c r="E56" s="78"/>
      <c r="F56" s="78"/>
      <c r="G56" s="324"/>
      <c r="H56" s="78"/>
      <c r="I56" s="78"/>
      <c r="J56" s="78"/>
      <c r="K56" s="78"/>
      <c r="L56" s="78"/>
      <c r="M56" s="78"/>
      <c r="N56" s="78"/>
    </row>
    <row r="57" spans="1:14" ht="15.75" customHeight="1">
      <c r="A57" s="78"/>
      <c r="B57" s="78"/>
      <c r="C57" s="78"/>
      <c r="D57" s="78"/>
      <c r="E57" s="78"/>
      <c r="F57" s="78"/>
      <c r="G57" s="324"/>
      <c r="H57" s="78"/>
      <c r="I57" s="78"/>
      <c r="J57" s="78"/>
      <c r="K57" s="78"/>
      <c r="L57" s="78"/>
      <c r="M57" s="78"/>
      <c r="N57" s="78"/>
    </row>
    <row r="58" spans="1:14" ht="15.75" customHeight="1">
      <c r="A58" s="78"/>
      <c r="B58" s="78"/>
      <c r="C58" s="78"/>
      <c r="D58" s="78"/>
      <c r="E58" s="78"/>
      <c r="F58" s="78"/>
      <c r="G58" s="324"/>
      <c r="H58" s="78"/>
      <c r="I58" s="78"/>
      <c r="J58" s="78"/>
      <c r="K58" s="78"/>
      <c r="L58" s="78"/>
      <c r="M58" s="78"/>
      <c r="N58" s="78"/>
    </row>
    <row r="59" spans="1:14" ht="15.75" customHeight="1">
      <c r="A59" s="78"/>
      <c r="B59" s="78"/>
      <c r="C59" s="78"/>
      <c r="D59" s="78"/>
      <c r="E59" s="78"/>
      <c r="F59" s="78"/>
      <c r="G59" s="324"/>
      <c r="H59" s="78"/>
      <c r="I59" s="78"/>
      <c r="J59" s="78"/>
      <c r="K59" s="78"/>
      <c r="L59" s="78"/>
      <c r="M59" s="78"/>
      <c r="N59" s="78"/>
    </row>
    <row r="60" spans="1:14" ht="15.75" customHeight="1">
      <c r="A60" s="78"/>
      <c r="B60" s="78"/>
      <c r="C60" s="78"/>
      <c r="D60" s="78"/>
      <c r="E60" s="78"/>
      <c r="F60" s="78"/>
      <c r="G60" s="324"/>
      <c r="H60" s="78"/>
      <c r="I60" s="78"/>
      <c r="J60" s="78"/>
      <c r="K60" s="78"/>
      <c r="L60" s="78"/>
      <c r="M60" s="78"/>
      <c r="N60" s="78"/>
    </row>
    <row r="61" spans="1:14" ht="15.75" customHeight="1">
      <c r="A61" s="78"/>
      <c r="B61" s="78"/>
      <c r="C61" s="78"/>
      <c r="D61" s="78"/>
      <c r="E61" s="78"/>
      <c r="F61" s="78"/>
      <c r="G61" s="324"/>
      <c r="H61" s="78"/>
      <c r="I61" s="78"/>
      <c r="J61" s="78"/>
      <c r="K61" s="78"/>
      <c r="L61" s="78"/>
      <c r="M61" s="78"/>
      <c r="N61" s="78"/>
    </row>
    <row r="62" spans="1:14" ht="15.75" customHeight="1">
      <c r="A62" s="78"/>
      <c r="B62" s="78"/>
      <c r="C62" s="78"/>
      <c r="D62" s="78"/>
      <c r="E62" s="78"/>
      <c r="F62" s="78"/>
      <c r="G62" s="324"/>
      <c r="H62" s="78"/>
      <c r="I62" s="78"/>
      <c r="J62" s="78"/>
      <c r="K62" s="78"/>
      <c r="L62" s="78"/>
      <c r="M62" s="78"/>
      <c r="N62" s="78"/>
    </row>
    <row r="63" spans="1:14" ht="15.75" customHeight="1">
      <c r="A63" s="78"/>
      <c r="B63" s="78"/>
      <c r="C63" s="78"/>
      <c r="D63" s="78"/>
      <c r="E63" s="78"/>
      <c r="F63" s="78"/>
      <c r="G63" s="324"/>
      <c r="H63" s="78"/>
      <c r="I63" s="78"/>
      <c r="J63" s="78"/>
      <c r="K63" s="78"/>
      <c r="L63" s="78"/>
      <c r="M63" s="78"/>
      <c r="N63" s="78"/>
    </row>
    <row r="64" spans="1:14" ht="15.75" customHeight="1">
      <c r="A64" s="78"/>
      <c r="B64" s="78"/>
      <c r="C64" s="78"/>
      <c r="D64" s="78"/>
      <c r="E64" s="78"/>
      <c r="F64" s="78"/>
      <c r="G64" s="324"/>
      <c r="H64" s="78"/>
      <c r="I64" s="78"/>
      <c r="J64" s="78"/>
      <c r="K64" s="78"/>
      <c r="L64" s="78"/>
      <c r="M64" s="78"/>
      <c r="N64" s="78"/>
    </row>
    <row r="65" spans="1:14" ht="15.75" customHeight="1">
      <c r="A65" s="78"/>
      <c r="B65" s="78"/>
      <c r="C65" s="78"/>
      <c r="D65" s="78"/>
      <c r="E65" s="78"/>
      <c r="F65" s="78"/>
      <c r="G65" s="324"/>
      <c r="H65" s="78"/>
      <c r="I65" s="78"/>
      <c r="J65" s="78"/>
      <c r="K65" s="78"/>
      <c r="L65" s="78"/>
      <c r="M65" s="78"/>
      <c r="N65" s="78"/>
    </row>
    <row r="66" spans="1:14" ht="15.75" customHeight="1">
      <c r="A66" s="78"/>
      <c r="B66" s="78"/>
      <c r="C66" s="78"/>
      <c r="D66" s="78"/>
      <c r="E66" s="78"/>
      <c r="F66" s="78"/>
      <c r="G66" s="324"/>
      <c r="H66" s="78"/>
      <c r="I66" s="78"/>
      <c r="J66" s="78"/>
      <c r="K66" s="78"/>
      <c r="L66" s="78"/>
      <c r="M66" s="78"/>
      <c r="N66" s="78"/>
    </row>
    <row r="67" spans="1:14" ht="15.75" customHeight="1">
      <c r="A67" s="78"/>
      <c r="B67" s="78"/>
      <c r="C67" s="78"/>
      <c r="D67" s="78"/>
      <c r="E67" s="78"/>
      <c r="F67" s="78"/>
      <c r="G67" s="324"/>
      <c r="H67" s="78"/>
      <c r="I67" s="78"/>
      <c r="J67" s="78"/>
      <c r="K67" s="78"/>
      <c r="L67" s="78"/>
      <c r="M67" s="78"/>
      <c r="N67" s="78"/>
    </row>
    <row r="68" spans="1:14" ht="15.75" customHeight="1">
      <c r="A68" s="78"/>
      <c r="B68" s="78"/>
      <c r="C68" s="78"/>
      <c r="D68" s="78"/>
      <c r="E68" s="78"/>
      <c r="F68" s="78"/>
      <c r="G68" s="324"/>
      <c r="H68" s="78"/>
      <c r="I68" s="78"/>
      <c r="J68" s="78"/>
      <c r="K68" s="78"/>
      <c r="L68" s="78"/>
      <c r="M68" s="78"/>
      <c r="N68" s="78"/>
    </row>
    <row r="69" spans="1:14" ht="15.75" customHeight="1">
      <c r="A69" s="78"/>
      <c r="B69" s="78"/>
      <c r="C69" s="78"/>
      <c r="D69" s="78"/>
      <c r="E69" s="78"/>
      <c r="F69" s="78"/>
      <c r="G69" s="324"/>
      <c r="H69" s="78"/>
      <c r="I69" s="78"/>
      <c r="J69" s="78"/>
      <c r="K69" s="78"/>
      <c r="L69" s="78"/>
      <c r="M69" s="78"/>
      <c r="N69" s="78"/>
    </row>
    <row r="70" spans="1:14" ht="15.75" customHeight="1">
      <c r="A70" s="78"/>
      <c r="B70" s="78"/>
      <c r="C70" s="78"/>
      <c r="D70" s="78"/>
      <c r="E70" s="78"/>
      <c r="F70" s="78"/>
      <c r="G70" s="324"/>
      <c r="H70" s="78"/>
      <c r="I70" s="78"/>
      <c r="J70" s="78"/>
      <c r="K70" s="78"/>
      <c r="L70" s="78"/>
      <c r="M70" s="78"/>
      <c r="N70" s="78"/>
    </row>
    <row r="71" spans="1:14" ht="15.75" customHeight="1">
      <c r="A71" s="78"/>
      <c r="B71" s="78"/>
      <c r="C71" s="78"/>
      <c r="D71" s="78"/>
      <c r="E71" s="78"/>
      <c r="F71" s="78"/>
      <c r="G71" s="324"/>
      <c r="H71" s="78"/>
      <c r="I71" s="78"/>
      <c r="J71" s="78"/>
      <c r="K71" s="78"/>
      <c r="L71" s="78"/>
      <c r="M71" s="78"/>
      <c r="N71" s="78"/>
    </row>
    <row r="72" spans="1:14" ht="15.75" customHeight="1">
      <c r="A72" s="78"/>
      <c r="B72" s="78"/>
      <c r="C72" s="78"/>
      <c r="D72" s="78"/>
      <c r="E72" s="78"/>
      <c r="F72" s="78"/>
      <c r="G72" s="324"/>
      <c r="H72" s="78"/>
      <c r="I72" s="78"/>
      <c r="J72" s="78"/>
      <c r="K72" s="78"/>
      <c r="L72" s="78"/>
      <c r="M72" s="78"/>
      <c r="N72" s="78"/>
    </row>
    <row r="73" spans="1:14" ht="15.75" customHeight="1">
      <c r="A73" s="78"/>
      <c r="B73" s="78"/>
      <c r="C73" s="78"/>
      <c r="D73" s="78"/>
      <c r="E73" s="78"/>
      <c r="F73" s="78"/>
      <c r="G73" s="324"/>
      <c r="H73" s="78"/>
      <c r="I73" s="78"/>
      <c r="J73" s="78"/>
      <c r="K73" s="78"/>
      <c r="L73" s="78"/>
      <c r="M73" s="78"/>
      <c r="N73" s="78"/>
    </row>
    <row r="74" spans="1:14" ht="15.75" customHeight="1">
      <c r="A74" s="78"/>
      <c r="B74" s="78"/>
      <c r="C74" s="78"/>
      <c r="D74" s="78"/>
      <c r="E74" s="78"/>
      <c r="F74" s="78"/>
      <c r="G74" s="324"/>
      <c r="H74" s="78"/>
      <c r="I74" s="78"/>
      <c r="J74" s="78"/>
      <c r="K74" s="78"/>
      <c r="L74" s="78"/>
      <c r="M74" s="78"/>
      <c r="N74" s="78"/>
    </row>
    <row r="75" spans="1:14" ht="15.75" customHeight="1">
      <c r="A75" s="78"/>
      <c r="B75" s="78"/>
      <c r="C75" s="78"/>
      <c r="D75" s="78"/>
      <c r="E75" s="78"/>
      <c r="F75" s="78"/>
      <c r="G75" s="324"/>
      <c r="H75" s="78"/>
      <c r="I75" s="78"/>
      <c r="J75" s="78"/>
      <c r="K75" s="78"/>
      <c r="L75" s="78"/>
      <c r="M75" s="78"/>
      <c r="N75" s="78"/>
    </row>
    <row r="76" spans="1:14" ht="15.75" customHeight="1">
      <c r="A76" s="78"/>
      <c r="B76" s="78"/>
      <c r="C76" s="78"/>
      <c r="D76" s="78"/>
      <c r="E76" s="78"/>
      <c r="F76" s="78"/>
      <c r="G76" s="324"/>
      <c r="H76" s="78"/>
      <c r="I76" s="78"/>
      <c r="J76" s="78"/>
      <c r="K76" s="78"/>
      <c r="L76" s="78"/>
      <c r="M76" s="78"/>
      <c r="N76" s="78"/>
    </row>
    <row r="77" spans="1:14" ht="15.75" customHeight="1">
      <c r="A77" s="78"/>
      <c r="B77" s="78"/>
      <c r="C77" s="78"/>
      <c r="D77" s="78"/>
      <c r="E77" s="78"/>
      <c r="F77" s="78"/>
      <c r="G77" s="324"/>
      <c r="H77" s="78"/>
      <c r="I77" s="78"/>
      <c r="J77" s="78"/>
      <c r="K77" s="78"/>
      <c r="L77" s="78"/>
      <c r="M77" s="78"/>
      <c r="N77" s="78"/>
    </row>
    <row r="78" spans="1:14" ht="15.75" customHeight="1">
      <c r="A78" s="78"/>
      <c r="B78" s="78"/>
      <c r="C78" s="78"/>
      <c r="D78" s="78"/>
      <c r="E78" s="78"/>
      <c r="F78" s="78"/>
      <c r="G78" s="324"/>
      <c r="H78" s="78"/>
      <c r="I78" s="78"/>
      <c r="J78" s="78"/>
      <c r="K78" s="78"/>
      <c r="L78" s="78"/>
      <c r="M78" s="78"/>
      <c r="N78" s="78"/>
    </row>
    <row r="79" spans="1:14" ht="15.75" customHeight="1">
      <c r="A79" s="78"/>
      <c r="B79" s="78"/>
      <c r="C79" s="78"/>
      <c r="D79" s="78"/>
      <c r="E79" s="78"/>
      <c r="F79" s="78"/>
      <c r="G79" s="324"/>
      <c r="H79" s="78"/>
      <c r="I79" s="78"/>
      <c r="J79" s="78"/>
      <c r="K79" s="78"/>
      <c r="L79" s="78"/>
      <c r="M79" s="78"/>
      <c r="N79" s="78"/>
    </row>
    <row r="80" spans="1:14" ht="15.75" customHeight="1">
      <c r="A80" s="78"/>
      <c r="B80" s="78"/>
      <c r="C80" s="78"/>
      <c r="D80" s="78"/>
      <c r="E80" s="78"/>
      <c r="F80" s="78"/>
      <c r="G80" s="324"/>
      <c r="H80" s="78"/>
      <c r="I80" s="78"/>
      <c r="J80" s="78"/>
      <c r="K80" s="78"/>
      <c r="L80" s="78"/>
      <c r="M80" s="78"/>
      <c r="N80" s="78"/>
    </row>
    <row r="81" spans="1:14" ht="15.75" customHeight="1">
      <c r="A81" s="78"/>
      <c r="B81" s="78"/>
      <c r="C81" s="78"/>
      <c r="D81" s="78"/>
      <c r="E81" s="78"/>
      <c r="F81" s="78"/>
      <c r="G81" s="324"/>
      <c r="H81" s="78"/>
      <c r="I81" s="78"/>
      <c r="J81" s="78"/>
      <c r="K81" s="78"/>
      <c r="L81" s="78"/>
      <c r="M81" s="78"/>
      <c r="N81" s="78"/>
    </row>
    <row r="82" spans="1:14" ht="15.75" customHeight="1">
      <c r="A82" s="78"/>
      <c r="B82" s="78"/>
      <c r="C82" s="78"/>
      <c r="D82" s="78"/>
      <c r="E82" s="78"/>
      <c r="F82" s="78"/>
      <c r="G82" s="324"/>
      <c r="H82" s="78"/>
      <c r="I82" s="78"/>
      <c r="J82" s="78"/>
      <c r="K82" s="78"/>
      <c r="L82" s="78"/>
      <c r="M82" s="78"/>
      <c r="N82" s="78"/>
    </row>
    <row r="83" spans="1:14" ht="15.75" customHeight="1">
      <c r="A83" s="78"/>
      <c r="B83" s="78"/>
      <c r="C83" s="78"/>
      <c r="D83" s="78"/>
      <c r="E83" s="78"/>
      <c r="F83" s="78"/>
      <c r="G83" s="324"/>
      <c r="H83" s="78"/>
      <c r="I83" s="78"/>
      <c r="J83" s="78"/>
      <c r="K83" s="78"/>
      <c r="L83" s="78"/>
      <c r="M83" s="78"/>
      <c r="N83" s="78"/>
    </row>
    <row r="84" spans="1:14" ht="15.75" customHeight="1">
      <c r="A84" s="78"/>
      <c r="B84" s="78"/>
      <c r="C84" s="78"/>
      <c r="D84" s="78"/>
      <c r="E84" s="78"/>
      <c r="F84" s="78"/>
      <c r="G84" s="324"/>
      <c r="H84" s="78"/>
      <c r="I84" s="78"/>
      <c r="J84" s="78"/>
      <c r="K84" s="78"/>
      <c r="L84" s="78"/>
      <c r="M84" s="78"/>
      <c r="N84" s="78"/>
    </row>
    <row r="85" spans="1:14" ht="15.75" customHeight="1">
      <c r="A85" s="78"/>
      <c r="B85" s="78"/>
      <c r="C85" s="78"/>
      <c r="D85" s="78"/>
      <c r="E85" s="78"/>
      <c r="F85" s="78"/>
      <c r="G85" s="324"/>
      <c r="H85" s="78"/>
      <c r="I85" s="78"/>
      <c r="J85" s="78"/>
      <c r="K85" s="78"/>
      <c r="L85" s="78"/>
      <c r="M85" s="78"/>
      <c r="N85" s="78"/>
    </row>
    <row r="86" spans="1:14" ht="15.75" customHeight="1">
      <c r="A86" s="78"/>
      <c r="B86" s="78"/>
      <c r="C86" s="78"/>
      <c r="D86" s="78"/>
      <c r="E86" s="78"/>
      <c r="F86" s="78"/>
      <c r="G86" s="324"/>
      <c r="H86" s="78"/>
      <c r="I86" s="78"/>
      <c r="J86" s="78"/>
      <c r="K86" s="78"/>
      <c r="L86" s="78"/>
      <c r="M86" s="78"/>
      <c r="N86" s="78"/>
    </row>
    <row r="87" spans="1:14" ht="15.75" customHeight="1">
      <c r="A87" s="78"/>
      <c r="B87" s="78"/>
      <c r="C87" s="78"/>
      <c r="D87" s="78"/>
      <c r="E87" s="78"/>
      <c r="F87" s="78"/>
      <c r="G87" s="324"/>
      <c r="H87" s="78"/>
      <c r="I87" s="78"/>
      <c r="J87" s="78"/>
      <c r="K87" s="78"/>
      <c r="L87" s="78"/>
      <c r="M87" s="78"/>
      <c r="N87" s="78"/>
    </row>
    <row r="88" spans="1:14" ht="15.75" customHeight="1">
      <c r="A88" s="78"/>
      <c r="B88" s="78"/>
      <c r="C88" s="78"/>
      <c r="D88" s="78"/>
      <c r="E88" s="78"/>
      <c r="F88" s="78"/>
      <c r="G88" s="324"/>
      <c r="H88" s="78"/>
      <c r="I88" s="78"/>
      <c r="J88" s="78"/>
      <c r="K88" s="78"/>
      <c r="L88" s="78"/>
      <c r="M88" s="78"/>
      <c r="N88" s="78"/>
    </row>
    <row r="89" spans="1:14" ht="15.75" customHeight="1">
      <c r="A89" s="78"/>
      <c r="B89" s="78"/>
      <c r="C89" s="78"/>
      <c r="D89" s="78"/>
      <c r="E89" s="78"/>
      <c r="F89" s="78"/>
      <c r="G89" s="324"/>
      <c r="H89" s="78"/>
      <c r="I89" s="78"/>
      <c r="J89" s="78"/>
      <c r="K89" s="78"/>
      <c r="L89" s="78"/>
      <c r="M89" s="78"/>
      <c r="N89" s="78"/>
    </row>
    <row r="90" spans="1:14" ht="15.75" customHeight="1">
      <c r="A90" s="78"/>
      <c r="B90" s="78"/>
      <c r="C90" s="78"/>
      <c r="D90" s="78"/>
      <c r="E90" s="78"/>
      <c r="F90" s="78"/>
      <c r="G90" s="324"/>
      <c r="H90" s="78"/>
      <c r="I90" s="78"/>
      <c r="J90" s="78"/>
      <c r="K90" s="78"/>
      <c r="L90" s="78"/>
      <c r="M90" s="78"/>
      <c r="N90" s="78"/>
    </row>
    <row r="91" spans="1:14" ht="15.75" customHeight="1">
      <c r="A91" s="78"/>
      <c r="B91" s="78"/>
      <c r="C91" s="78"/>
      <c r="D91" s="78"/>
      <c r="E91" s="78"/>
      <c r="F91" s="78"/>
      <c r="G91" s="324"/>
      <c r="H91" s="78"/>
      <c r="I91" s="78"/>
      <c r="J91" s="78"/>
      <c r="K91" s="78"/>
      <c r="L91" s="78"/>
      <c r="M91" s="78"/>
      <c r="N91" s="78"/>
    </row>
    <row r="92" spans="1:14" ht="15.75" customHeight="1">
      <c r="A92" s="78"/>
      <c r="B92" s="78"/>
      <c r="C92" s="78"/>
      <c r="D92" s="78"/>
      <c r="E92" s="78"/>
      <c r="F92" s="78"/>
      <c r="G92" s="324"/>
      <c r="H92" s="78"/>
      <c r="I92" s="78"/>
      <c r="J92" s="78"/>
      <c r="K92" s="78"/>
      <c r="L92" s="78"/>
      <c r="M92" s="78"/>
      <c r="N92" s="78"/>
    </row>
    <row r="93" spans="1:14" ht="15.75" customHeight="1">
      <c r="A93" s="78"/>
      <c r="B93" s="78"/>
      <c r="C93" s="78"/>
      <c r="D93" s="78"/>
      <c r="E93" s="78"/>
      <c r="F93" s="78"/>
      <c r="G93" s="324"/>
      <c r="H93" s="78"/>
      <c r="I93" s="78"/>
      <c r="J93" s="78"/>
      <c r="K93" s="78"/>
      <c r="L93" s="78"/>
      <c r="M93" s="78"/>
      <c r="N93" s="78"/>
    </row>
    <row r="94" spans="1:14" ht="15.75" customHeight="1">
      <c r="A94" s="78"/>
      <c r="B94" s="78"/>
      <c r="C94" s="78"/>
      <c r="D94" s="78"/>
      <c r="E94" s="78"/>
      <c r="F94" s="78"/>
      <c r="G94" s="324"/>
      <c r="H94" s="78"/>
      <c r="I94" s="78"/>
      <c r="J94" s="78"/>
      <c r="K94" s="78"/>
      <c r="L94" s="78"/>
      <c r="M94" s="78"/>
      <c r="N94" s="78"/>
    </row>
    <row r="95" spans="1:14" ht="15.75" customHeight="1">
      <c r="A95" s="78"/>
      <c r="B95" s="78"/>
      <c r="C95" s="78"/>
      <c r="D95" s="78"/>
      <c r="E95" s="78"/>
      <c r="F95" s="78"/>
      <c r="G95" s="324"/>
      <c r="H95" s="78"/>
      <c r="I95" s="78"/>
      <c r="J95" s="78"/>
      <c r="K95" s="78"/>
      <c r="L95" s="78"/>
      <c r="M95" s="78"/>
      <c r="N95" s="78"/>
    </row>
    <row r="96" spans="1:14" ht="15.75" customHeight="1">
      <c r="A96" s="78"/>
      <c r="B96" s="78"/>
      <c r="C96" s="78"/>
      <c r="D96" s="78"/>
      <c r="E96" s="78"/>
      <c r="F96" s="78"/>
      <c r="G96" s="324"/>
      <c r="H96" s="78"/>
      <c r="I96" s="78"/>
      <c r="J96" s="78"/>
      <c r="K96" s="78"/>
      <c r="L96" s="78"/>
      <c r="M96" s="78"/>
      <c r="N96" s="78"/>
    </row>
    <row r="97" spans="1:14" ht="15.75" customHeight="1">
      <c r="A97" s="78"/>
      <c r="B97" s="78"/>
      <c r="C97" s="78"/>
      <c r="D97" s="78"/>
      <c r="E97" s="78"/>
      <c r="F97" s="78"/>
      <c r="G97" s="324"/>
      <c r="H97" s="78"/>
      <c r="I97" s="78"/>
      <c r="J97" s="78"/>
      <c r="K97" s="78"/>
      <c r="L97" s="78"/>
      <c r="M97" s="78"/>
      <c r="N97" s="78"/>
    </row>
    <row r="98" spans="1:14" ht="15.75" customHeight="1">
      <c r="A98" s="78"/>
      <c r="B98" s="78"/>
      <c r="C98" s="78"/>
      <c r="D98" s="78"/>
      <c r="E98" s="78"/>
      <c r="F98" s="78"/>
      <c r="G98" s="324"/>
      <c r="H98" s="78"/>
      <c r="I98" s="78"/>
      <c r="J98" s="78"/>
      <c r="K98" s="78"/>
      <c r="L98" s="78"/>
      <c r="M98" s="78"/>
      <c r="N98" s="78"/>
    </row>
    <row r="99" spans="1:14" ht="15.75" customHeight="1">
      <c r="A99" s="78"/>
      <c r="B99" s="78"/>
      <c r="C99" s="78"/>
      <c r="D99" s="78"/>
      <c r="E99" s="78"/>
      <c r="F99" s="78"/>
      <c r="G99" s="324"/>
      <c r="H99" s="78"/>
      <c r="I99" s="78"/>
      <c r="J99" s="78"/>
      <c r="K99" s="78"/>
      <c r="L99" s="78"/>
      <c r="M99" s="78"/>
      <c r="N99" s="78"/>
    </row>
    <row r="100" spans="1:14" ht="15.75" customHeight="1">
      <c r="A100" s="78"/>
      <c r="B100" s="78"/>
      <c r="C100" s="78"/>
      <c r="D100" s="78"/>
      <c r="E100" s="78"/>
      <c r="F100" s="78"/>
      <c r="G100" s="324"/>
      <c r="H100" s="78"/>
      <c r="I100" s="78"/>
      <c r="J100" s="78"/>
      <c r="K100" s="78"/>
      <c r="L100" s="78"/>
      <c r="M100" s="78"/>
      <c r="N100" s="78"/>
    </row>
    <row r="101" spans="1:14" ht="15.75" customHeight="1">
      <c r="A101" s="78"/>
      <c r="B101" s="78"/>
      <c r="C101" s="78"/>
      <c r="D101" s="78"/>
      <c r="E101" s="78"/>
      <c r="F101" s="78"/>
      <c r="G101" s="324"/>
      <c r="H101" s="78"/>
      <c r="I101" s="78"/>
      <c r="J101" s="78"/>
      <c r="K101" s="78"/>
      <c r="L101" s="78"/>
      <c r="M101" s="78"/>
      <c r="N101" s="78"/>
    </row>
    <row r="102" spans="1:14" ht="15.75" customHeight="1">
      <c r="A102" s="78"/>
      <c r="B102" s="78"/>
      <c r="C102" s="78"/>
      <c r="D102" s="78"/>
      <c r="E102" s="78"/>
      <c r="F102" s="78"/>
      <c r="G102" s="324"/>
      <c r="H102" s="78"/>
      <c r="I102" s="78"/>
      <c r="J102" s="78"/>
      <c r="K102" s="78"/>
      <c r="L102" s="78"/>
      <c r="M102" s="78"/>
      <c r="N102" s="78"/>
    </row>
    <row r="103" spans="1:14" ht="15.75" customHeight="1">
      <c r="A103" s="78"/>
      <c r="B103" s="78"/>
      <c r="C103" s="78"/>
      <c r="D103" s="78"/>
      <c r="E103" s="78"/>
      <c r="F103" s="78"/>
      <c r="G103" s="324"/>
      <c r="H103" s="78"/>
      <c r="I103" s="78"/>
      <c r="J103" s="78"/>
      <c r="K103" s="78"/>
      <c r="L103" s="78"/>
      <c r="M103" s="78"/>
      <c r="N103" s="78"/>
    </row>
    <row r="104" spans="1:14" ht="15.75" customHeight="1">
      <c r="A104" s="78"/>
      <c r="B104" s="78"/>
      <c r="C104" s="78"/>
      <c r="D104" s="78"/>
      <c r="E104" s="78"/>
      <c r="F104" s="78"/>
      <c r="G104" s="324"/>
      <c r="H104" s="78"/>
      <c r="I104" s="78"/>
      <c r="J104" s="78"/>
      <c r="K104" s="78"/>
      <c r="L104" s="78"/>
      <c r="M104" s="78"/>
      <c r="N104" s="78"/>
    </row>
    <row r="105" spans="1:14" ht="15.75" customHeight="1">
      <c r="A105" s="78"/>
      <c r="B105" s="78"/>
      <c r="C105" s="78"/>
      <c r="D105" s="78"/>
      <c r="E105" s="78"/>
      <c r="F105" s="78"/>
      <c r="G105" s="324"/>
      <c r="H105" s="78"/>
      <c r="I105" s="78"/>
      <c r="J105" s="78"/>
      <c r="K105" s="78"/>
      <c r="L105" s="78"/>
      <c r="M105" s="78"/>
      <c r="N105" s="78"/>
    </row>
    <row r="106" spans="1:14" ht="15.75" customHeight="1">
      <c r="A106" s="78"/>
      <c r="B106" s="78"/>
      <c r="C106" s="78"/>
      <c r="D106" s="78"/>
      <c r="E106" s="78"/>
      <c r="F106" s="78"/>
      <c r="G106" s="324"/>
      <c r="H106" s="78"/>
      <c r="I106" s="78"/>
      <c r="J106" s="78"/>
      <c r="K106" s="78"/>
      <c r="L106" s="78"/>
      <c r="M106" s="78"/>
      <c r="N106" s="78"/>
    </row>
    <row r="107" spans="1:14" ht="15.75" customHeight="1">
      <c r="A107" s="78"/>
      <c r="B107" s="78"/>
      <c r="C107" s="78"/>
      <c r="D107" s="78"/>
      <c r="E107" s="78"/>
      <c r="F107" s="78"/>
      <c r="G107" s="324"/>
      <c r="H107" s="78"/>
      <c r="I107" s="78"/>
      <c r="J107" s="78"/>
      <c r="K107" s="78"/>
      <c r="L107" s="78"/>
      <c r="M107" s="78"/>
      <c r="N107" s="78"/>
    </row>
    <row r="108" spans="1:14" ht="15.75" customHeight="1">
      <c r="A108" s="78"/>
      <c r="B108" s="78"/>
      <c r="C108" s="78"/>
      <c r="D108" s="78"/>
      <c r="E108" s="78"/>
      <c r="F108" s="78"/>
      <c r="G108" s="324"/>
      <c r="H108" s="78"/>
      <c r="I108" s="78"/>
      <c r="J108" s="78"/>
      <c r="K108" s="78"/>
      <c r="L108" s="78"/>
      <c r="M108" s="78"/>
      <c r="N108" s="78"/>
    </row>
    <row r="109" spans="1:14" ht="15.75" customHeight="1">
      <c r="A109" s="78"/>
      <c r="B109" s="78"/>
      <c r="C109" s="78"/>
      <c r="D109" s="78"/>
      <c r="E109" s="78"/>
      <c r="F109" s="78"/>
      <c r="G109" s="324"/>
      <c r="H109" s="78"/>
      <c r="I109" s="78"/>
      <c r="J109" s="78"/>
      <c r="K109" s="78"/>
      <c r="L109" s="78"/>
      <c r="M109" s="78"/>
      <c r="N109" s="78"/>
    </row>
    <row r="110" spans="1:14" ht="15.75" customHeight="1">
      <c r="A110" s="78"/>
      <c r="B110" s="78"/>
      <c r="C110" s="78"/>
      <c r="D110" s="78"/>
      <c r="E110" s="78"/>
      <c r="F110" s="78"/>
      <c r="G110" s="324"/>
      <c r="H110" s="78"/>
      <c r="I110" s="78"/>
      <c r="J110" s="78"/>
      <c r="K110" s="78"/>
      <c r="L110" s="78"/>
      <c r="M110" s="78"/>
      <c r="N110" s="78"/>
    </row>
    <row r="111" spans="1:14" ht="15.75" customHeight="1">
      <c r="A111" s="78"/>
      <c r="B111" s="78"/>
      <c r="C111" s="78"/>
      <c r="D111" s="78"/>
      <c r="E111" s="78"/>
      <c r="F111" s="78"/>
      <c r="G111" s="324"/>
      <c r="H111" s="78"/>
      <c r="I111" s="78"/>
      <c r="J111" s="78"/>
      <c r="K111" s="78"/>
      <c r="L111" s="78"/>
      <c r="M111" s="78"/>
      <c r="N111" s="78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649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1</v>
      </c>
      <c r="B5" s="12" t="s">
        <v>650</v>
      </c>
      <c r="C5" s="12" t="s">
        <v>651</v>
      </c>
      <c r="D5" s="13">
        <v>97</v>
      </c>
      <c r="E5" s="13">
        <v>8</v>
      </c>
      <c r="F5" s="30">
        <v>788</v>
      </c>
      <c r="G5" s="31">
        <v>67</v>
      </c>
      <c r="I5" s="11">
        <v>4</v>
      </c>
      <c r="J5" s="12" t="s">
        <v>652</v>
      </c>
      <c r="K5" s="12" t="s">
        <v>653</v>
      </c>
      <c r="L5" s="13">
        <v>98</v>
      </c>
      <c r="M5" s="13">
        <v>9</v>
      </c>
      <c r="N5" s="13">
        <v>775</v>
      </c>
      <c r="O5" s="14">
        <v>56</v>
      </c>
    </row>
    <row r="6" spans="1:15" ht="15.75" customHeight="1">
      <c r="A6" s="15">
        <v>3</v>
      </c>
      <c r="B6" s="16" t="s">
        <v>654</v>
      </c>
      <c r="C6" s="16" t="s">
        <v>655</v>
      </c>
      <c r="D6" s="17">
        <v>97</v>
      </c>
      <c r="E6" s="18">
        <v>8</v>
      </c>
      <c r="F6" s="17">
        <v>784</v>
      </c>
      <c r="G6" s="19">
        <v>60</v>
      </c>
      <c r="I6" s="15">
        <v>9</v>
      </c>
      <c r="J6" s="16" t="s">
        <v>656</v>
      </c>
      <c r="K6" s="16" t="s">
        <v>651</v>
      </c>
      <c r="L6" s="17">
        <v>98</v>
      </c>
      <c r="M6" s="18">
        <v>9</v>
      </c>
      <c r="N6" s="17">
        <v>780</v>
      </c>
      <c r="O6" s="19">
        <v>55</v>
      </c>
    </row>
    <row r="7" spans="1:15" ht="15.75" customHeight="1">
      <c r="A7" s="15">
        <v>4</v>
      </c>
      <c r="B7" s="16" t="s">
        <v>657</v>
      </c>
      <c r="C7" s="16" t="s">
        <v>653</v>
      </c>
      <c r="D7" s="17">
        <v>97</v>
      </c>
      <c r="E7" s="18">
        <v>8</v>
      </c>
      <c r="F7" s="17">
        <v>772</v>
      </c>
      <c r="G7" s="19">
        <v>50</v>
      </c>
      <c r="I7" s="15">
        <v>7</v>
      </c>
      <c r="J7" s="16" t="s">
        <v>332</v>
      </c>
      <c r="K7" s="16" t="s">
        <v>100</v>
      </c>
      <c r="L7" s="17">
        <v>97</v>
      </c>
      <c r="M7" s="18">
        <v>6</v>
      </c>
      <c r="N7" s="17">
        <v>779</v>
      </c>
      <c r="O7" s="19">
        <v>53</v>
      </c>
    </row>
    <row r="8" spans="1:15" ht="15.75" customHeight="1">
      <c r="A8" s="15">
        <v>8</v>
      </c>
      <c r="B8" s="16" t="s">
        <v>658</v>
      </c>
      <c r="C8" s="16" t="s">
        <v>655</v>
      </c>
      <c r="D8" s="17">
        <v>98</v>
      </c>
      <c r="E8" s="18">
        <v>9</v>
      </c>
      <c r="F8" s="17">
        <v>772</v>
      </c>
      <c r="G8" s="19">
        <v>48</v>
      </c>
      <c r="I8" s="15">
        <v>8</v>
      </c>
      <c r="J8" s="16" t="s">
        <v>659</v>
      </c>
      <c r="K8" s="16" t="s">
        <v>59</v>
      </c>
      <c r="L8" s="17">
        <v>98</v>
      </c>
      <c r="M8" s="18">
        <v>9</v>
      </c>
      <c r="N8" s="17">
        <v>775</v>
      </c>
      <c r="O8" s="19">
        <v>52</v>
      </c>
    </row>
    <row r="9" spans="1:15" ht="15.75" customHeight="1">
      <c r="A9" s="15">
        <v>7</v>
      </c>
      <c r="B9" s="16" t="s">
        <v>660</v>
      </c>
      <c r="C9" s="16" t="s">
        <v>30</v>
      </c>
      <c r="D9" s="17">
        <v>93</v>
      </c>
      <c r="E9" s="18">
        <v>2</v>
      </c>
      <c r="F9" s="17">
        <v>768</v>
      </c>
      <c r="G9" s="19">
        <v>42</v>
      </c>
      <c r="I9" s="15">
        <v>1</v>
      </c>
      <c r="J9" s="16" t="s">
        <v>661</v>
      </c>
      <c r="K9" s="16" t="s">
        <v>30</v>
      </c>
      <c r="L9" s="17">
        <v>96</v>
      </c>
      <c r="M9" s="18">
        <v>3</v>
      </c>
      <c r="N9" s="20">
        <v>774</v>
      </c>
      <c r="O9" s="21">
        <v>50</v>
      </c>
    </row>
    <row r="10" spans="1:15" ht="15.75" customHeight="1">
      <c r="A10" s="15">
        <v>2</v>
      </c>
      <c r="B10" s="16" t="s">
        <v>662</v>
      </c>
      <c r="C10" s="16" t="s">
        <v>281</v>
      </c>
      <c r="D10" s="17">
        <v>92</v>
      </c>
      <c r="E10" s="18">
        <v>1</v>
      </c>
      <c r="F10" s="17">
        <v>767</v>
      </c>
      <c r="G10" s="19">
        <v>40</v>
      </c>
      <c r="I10" s="15">
        <v>5</v>
      </c>
      <c r="J10" s="16" t="s">
        <v>663</v>
      </c>
      <c r="K10" s="16" t="s">
        <v>252</v>
      </c>
      <c r="L10" s="17">
        <v>97</v>
      </c>
      <c r="M10" s="18">
        <v>6</v>
      </c>
      <c r="N10" s="17">
        <v>769</v>
      </c>
      <c r="O10" s="19">
        <v>44</v>
      </c>
    </row>
    <row r="11" spans="1:15" ht="15.75" customHeight="1">
      <c r="A11" s="15">
        <v>9</v>
      </c>
      <c r="B11" s="16" t="s">
        <v>664</v>
      </c>
      <c r="C11" s="16" t="s">
        <v>252</v>
      </c>
      <c r="D11" s="17">
        <v>97</v>
      </c>
      <c r="E11" s="18">
        <v>8</v>
      </c>
      <c r="F11" s="17">
        <v>767</v>
      </c>
      <c r="G11" s="19">
        <v>38</v>
      </c>
      <c r="I11" s="15">
        <v>2</v>
      </c>
      <c r="J11" s="16" t="s">
        <v>665</v>
      </c>
      <c r="K11" s="16" t="s">
        <v>666</v>
      </c>
      <c r="L11" s="17">
        <v>96</v>
      </c>
      <c r="M11" s="18">
        <v>3</v>
      </c>
      <c r="N11" s="17">
        <v>776</v>
      </c>
      <c r="O11" s="19">
        <v>40</v>
      </c>
    </row>
    <row r="12" spans="1:15" ht="15.75" customHeight="1">
      <c r="A12" s="15">
        <v>6</v>
      </c>
      <c r="B12" s="16" t="s">
        <v>667</v>
      </c>
      <c r="C12" s="16" t="s">
        <v>651</v>
      </c>
      <c r="D12" s="17">
        <v>97</v>
      </c>
      <c r="E12" s="18">
        <v>8</v>
      </c>
      <c r="F12" s="17">
        <v>769</v>
      </c>
      <c r="G12" s="19">
        <v>36</v>
      </c>
      <c r="I12" s="15">
        <v>3</v>
      </c>
      <c r="J12" s="16" t="s">
        <v>668</v>
      </c>
      <c r="K12" s="16" t="s">
        <v>273</v>
      </c>
      <c r="L12" s="17">
        <v>97</v>
      </c>
      <c r="M12" s="18">
        <v>6</v>
      </c>
      <c r="N12" s="17">
        <v>764</v>
      </c>
      <c r="O12" s="19">
        <v>29</v>
      </c>
    </row>
    <row r="13" spans="1:15" ht="15.75" customHeight="1">
      <c r="A13" s="23">
        <v>5</v>
      </c>
      <c r="B13" s="24" t="s">
        <v>669</v>
      </c>
      <c r="C13" s="24" t="s">
        <v>109</v>
      </c>
      <c r="D13" s="25">
        <v>96</v>
      </c>
      <c r="E13" s="26">
        <v>3</v>
      </c>
      <c r="F13" s="25">
        <v>768</v>
      </c>
      <c r="G13" s="27">
        <v>31</v>
      </c>
      <c r="I13" s="23">
        <v>6</v>
      </c>
      <c r="J13" s="24" t="s">
        <v>670</v>
      </c>
      <c r="K13" s="24" t="s">
        <v>59</v>
      </c>
      <c r="L13" s="25" t="s">
        <v>32</v>
      </c>
      <c r="M13" s="26">
        <v>0</v>
      </c>
      <c r="N13" s="25">
        <v>384</v>
      </c>
      <c r="O13" s="27">
        <v>17</v>
      </c>
    </row>
    <row r="14" spans="1:9" ht="15.75" customHeight="1">
      <c r="A14" s="4"/>
      <c r="I14" s="4"/>
    </row>
    <row r="15" spans="1:15" ht="15.75" customHeight="1">
      <c r="A15" s="1"/>
      <c r="B15" s="2" t="s">
        <v>35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8</v>
      </c>
      <c r="B17" s="12" t="s">
        <v>671</v>
      </c>
      <c r="C17" s="12" t="s">
        <v>95</v>
      </c>
      <c r="D17" s="13">
        <v>98</v>
      </c>
      <c r="E17" s="13">
        <v>8</v>
      </c>
      <c r="F17" s="13">
        <v>779</v>
      </c>
      <c r="G17" s="14">
        <v>60</v>
      </c>
      <c r="I17" s="11">
        <v>4</v>
      </c>
      <c r="J17" s="12" t="s">
        <v>672</v>
      </c>
      <c r="K17" s="12" t="s">
        <v>145</v>
      </c>
      <c r="L17" s="13">
        <v>95</v>
      </c>
      <c r="M17" s="13">
        <v>6</v>
      </c>
      <c r="N17" s="13">
        <v>776</v>
      </c>
      <c r="O17" s="14">
        <v>57</v>
      </c>
    </row>
    <row r="18" spans="1:15" ht="15.75" customHeight="1">
      <c r="A18" s="15">
        <v>2</v>
      </c>
      <c r="B18" s="16" t="s">
        <v>673</v>
      </c>
      <c r="C18" s="16" t="s">
        <v>68</v>
      </c>
      <c r="D18" s="17">
        <v>96</v>
      </c>
      <c r="E18" s="18">
        <v>5</v>
      </c>
      <c r="F18" s="17">
        <v>770</v>
      </c>
      <c r="G18" s="19">
        <v>50</v>
      </c>
      <c r="I18" s="15">
        <v>2</v>
      </c>
      <c r="J18" s="16" t="s">
        <v>674</v>
      </c>
      <c r="K18" s="16" t="s">
        <v>100</v>
      </c>
      <c r="L18" s="17">
        <v>97</v>
      </c>
      <c r="M18" s="18">
        <v>8</v>
      </c>
      <c r="N18" s="17">
        <v>775</v>
      </c>
      <c r="O18" s="19">
        <v>56</v>
      </c>
    </row>
    <row r="19" spans="1:15" ht="15.75" customHeight="1">
      <c r="A19" s="15">
        <v>7</v>
      </c>
      <c r="B19" s="16" t="s">
        <v>675</v>
      </c>
      <c r="C19" s="16" t="s">
        <v>11</v>
      </c>
      <c r="D19" s="17">
        <v>96</v>
      </c>
      <c r="E19" s="18">
        <v>5</v>
      </c>
      <c r="F19" s="17">
        <v>772</v>
      </c>
      <c r="G19" s="19">
        <v>49</v>
      </c>
      <c r="I19" s="15">
        <v>8</v>
      </c>
      <c r="J19" s="16" t="s">
        <v>149</v>
      </c>
      <c r="K19" s="16" t="s">
        <v>59</v>
      </c>
      <c r="L19" s="17">
        <v>95</v>
      </c>
      <c r="M19" s="18">
        <v>6</v>
      </c>
      <c r="N19" s="17">
        <v>771</v>
      </c>
      <c r="O19" s="19">
        <v>55</v>
      </c>
    </row>
    <row r="20" spans="1:15" ht="15.75" customHeight="1">
      <c r="A20" s="15">
        <v>1</v>
      </c>
      <c r="B20" s="16" t="s">
        <v>676</v>
      </c>
      <c r="C20" s="16" t="s">
        <v>252</v>
      </c>
      <c r="D20" s="17">
        <v>98</v>
      </c>
      <c r="E20" s="18">
        <v>8</v>
      </c>
      <c r="F20" s="20">
        <v>769</v>
      </c>
      <c r="G20" s="21">
        <v>48</v>
      </c>
      <c r="I20" s="15">
        <v>6</v>
      </c>
      <c r="J20" s="16" t="s">
        <v>677</v>
      </c>
      <c r="K20" s="16" t="s">
        <v>396</v>
      </c>
      <c r="L20" s="17">
        <v>99</v>
      </c>
      <c r="M20" s="18">
        <v>9</v>
      </c>
      <c r="N20" s="17">
        <v>770</v>
      </c>
      <c r="O20" s="19">
        <v>49</v>
      </c>
    </row>
    <row r="21" spans="1:15" ht="15.75" customHeight="1">
      <c r="A21" s="15">
        <v>9</v>
      </c>
      <c r="B21" s="16" t="s">
        <v>416</v>
      </c>
      <c r="C21" s="16" t="s">
        <v>19</v>
      </c>
      <c r="D21" s="17">
        <v>95</v>
      </c>
      <c r="E21" s="18">
        <v>2</v>
      </c>
      <c r="F21" s="17">
        <v>585</v>
      </c>
      <c r="G21" s="19">
        <v>42</v>
      </c>
      <c r="I21" s="15">
        <v>3</v>
      </c>
      <c r="J21" s="16" t="s">
        <v>678</v>
      </c>
      <c r="K21" s="16" t="s">
        <v>100</v>
      </c>
      <c r="L21" s="17">
        <v>97</v>
      </c>
      <c r="M21" s="18">
        <v>8</v>
      </c>
      <c r="N21" s="17">
        <v>760</v>
      </c>
      <c r="O21" s="19">
        <v>43</v>
      </c>
    </row>
    <row r="22" spans="1:15" ht="15.75" customHeight="1">
      <c r="A22" s="15">
        <v>5</v>
      </c>
      <c r="B22" s="16" t="s">
        <v>679</v>
      </c>
      <c r="C22" s="16" t="s">
        <v>281</v>
      </c>
      <c r="D22" s="17">
        <v>95</v>
      </c>
      <c r="E22" s="18">
        <v>2</v>
      </c>
      <c r="F22" s="17">
        <v>765</v>
      </c>
      <c r="G22" s="19">
        <v>39</v>
      </c>
      <c r="I22" s="15">
        <v>1</v>
      </c>
      <c r="J22" s="16" t="s">
        <v>680</v>
      </c>
      <c r="K22" s="16" t="s">
        <v>252</v>
      </c>
      <c r="L22" s="17">
        <v>95</v>
      </c>
      <c r="M22" s="18">
        <v>6</v>
      </c>
      <c r="N22" s="20">
        <v>760</v>
      </c>
      <c r="O22" s="21">
        <v>40</v>
      </c>
    </row>
    <row r="23" spans="1:15" ht="15.75" customHeight="1">
      <c r="A23" s="15">
        <v>6</v>
      </c>
      <c r="B23" s="16" t="s">
        <v>681</v>
      </c>
      <c r="C23" s="16" t="s">
        <v>145</v>
      </c>
      <c r="D23" s="17">
        <v>99</v>
      </c>
      <c r="E23" s="18">
        <v>9</v>
      </c>
      <c r="F23" s="17">
        <v>765</v>
      </c>
      <c r="G23" s="19">
        <v>38</v>
      </c>
      <c r="I23" s="15">
        <v>9</v>
      </c>
      <c r="J23" s="16" t="s">
        <v>682</v>
      </c>
      <c r="K23" s="16" t="s">
        <v>95</v>
      </c>
      <c r="L23" s="17">
        <v>91</v>
      </c>
      <c r="M23" s="18">
        <v>2</v>
      </c>
      <c r="N23" s="17">
        <v>752</v>
      </c>
      <c r="O23" s="19">
        <v>36</v>
      </c>
    </row>
    <row r="24" spans="1:15" ht="15.75" customHeight="1">
      <c r="A24" s="15">
        <v>4</v>
      </c>
      <c r="B24" s="16" t="s">
        <v>683</v>
      </c>
      <c r="C24" s="16" t="s">
        <v>390</v>
      </c>
      <c r="D24" s="17">
        <v>98</v>
      </c>
      <c r="E24" s="18">
        <v>8</v>
      </c>
      <c r="F24" s="17">
        <v>763</v>
      </c>
      <c r="G24" s="19">
        <v>38</v>
      </c>
      <c r="I24" s="15">
        <v>7</v>
      </c>
      <c r="J24" s="16" t="s">
        <v>684</v>
      </c>
      <c r="K24" s="16" t="s">
        <v>100</v>
      </c>
      <c r="L24" s="17">
        <v>94</v>
      </c>
      <c r="M24" s="18">
        <v>3</v>
      </c>
      <c r="N24" s="17">
        <v>753</v>
      </c>
      <c r="O24" s="19">
        <v>32</v>
      </c>
    </row>
    <row r="25" spans="1:15" ht="15.75" customHeight="1">
      <c r="A25" s="23">
        <v>3</v>
      </c>
      <c r="B25" s="24" t="s">
        <v>685</v>
      </c>
      <c r="C25" s="24" t="s">
        <v>651</v>
      </c>
      <c r="D25" s="25">
        <v>96</v>
      </c>
      <c r="E25" s="26">
        <v>5</v>
      </c>
      <c r="F25" s="25">
        <v>759</v>
      </c>
      <c r="G25" s="27">
        <v>36</v>
      </c>
      <c r="I25" s="23">
        <v>5</v>
      </c>
      <c r="J25" s="24" t="s">
        <v>686</v>
      </c>
      <c r="K25" s="24" t="s">
        <v>271</v>
      </c>
      <c r="L25" s="25">
        <v>85</v>
      </c>
      <c r="M25" s="26">
        <v>1</v>
      </c>
      <c r="N25" s="25">
        <v>707</v>
      </c>
      <c r="O25" s="27">
        <v>10</v>
      </c>
    </row>
    <row r="26" spans="1:9" ht="15.75" customHeight="1">
      <c r="A26" s="4"/>
      <c r="I26" s="4"/>
    </row>
    <row r="27" spans="1:15" ht="15.75" customHeight="1">
      <c r="A27" s="1"/>
      <c r="B27" s="2" t="s">
        <v>104</v>
      </c>
      <c r="C27" s="2"/>
      <c r="D27" s="2"/>
      <c r="E27" s="2"/>
      <c r="F27" s="2"/>
      <c r="G27" s="2"/>
      <c r="I27" s="1"/>
      <c r="J27" s="2" t="s">
        <v>105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134</v>
      </c>
      <c r="C29" s="12" t="s">
        <v>651</v>
      </c>
      <c r="D29" s="13">
        <v>98</v>
      </c>
      <c r="E29" s="13">
        <v>9</v>
      </c>
      <c r="F29" s="30">
        <v>784</v>
      </c>
      <c r="G29" s="31">
        <v>69</v>
      </c>
      <c r="I29" s="11">
        <v>6</v>
      </c>
      <c r="J29" s="12" t="s">
        <v>687</v>
      </c>
      <c r="K29" s="12" t="s">
        <v>281</v>
      </c>
      <c r="L29" s="13">
        <v>97</v>
      </c>
      <c r="M29" s="13">
        <v>9</v>
      </c>
      <c r="N29" s="13">
        <v>780</v>
      </c>
      <c r="O29" s="14">
        <v>67</v>
      </c>
    </row>
    <row r="30" spans="1:15" ht="15.75" customHeight="1">
      <c r="A30" s="15">
        <v>8</v>
      </c>
      <c r="B30" s="16" t="s">
        <v>688</v>
      </c>
      <c r="C30" s="16" t="s">
        <v>653</v>
      </c>
      <c r="D30" s="17">
        <v>84</v>
      </c>
      <c r="E30" s="18">
        <v>1</v>
      </c>
      <c r="F30" s="17">
        <v>764</v>
      </c>
      <c r="G30" s="19">
        <v>53</v>
      </c>
      <c r="I30" s="15">
        <v>2</v>
      </c>
      <c r="J30" s="16" t="s">
        <v>689</v>
      </c>
      <c r="K30" s="16" t="s">
        <v>100</v>
      </c>
      <c r="L30" s="17">
        <v>96</v>
      </c>
      <c r="M30" s="18">
        <v>8</v>
      </c>
      <c r="N30" s="17">
        <v>777</v>
      </c>
      <c r="O30" s="19">
        <v>65</v>
      </c>
    </row>
    <row r="31" spans="1:15" ht="15.75" customHeight="1">
      <c r="A31" s="15">
        <v>3</v>
      </c>
      <c r="B31" s="16" t="s">
        <v>690</v>
      </c>
      <c r="C31" s="16" t="s">
        <v>30</v>
      </c>
      <c r="D31" s="17">
        <v>97</v>
      </c>
      <c r="E31" s="18">
        <v>7</v>
      </c>
      <c r="F31" s="17">
        <v>765</v>
      </c>
      <c r="G31" s="19">
        <v>46</v>
      </c>
      <c r="I31" s="15">
        <v>3</v>
      </c>
      <c r="J31" s="16" t="s">
        <v>691</v>
      </c>
      <c r="K31" s="16" t="s">
        <v>145</v>
      </c>
      <c r="L31" s="17">
        <v>96</v>
      </c>
      <c r="M31" s="18">
        <v>8</v>
      </c>
      <c r="N31" s="17">
        <v>770</v>
      </c>
      <c r="O31" s="19">
        <v>55</v>
      </c>
    </row>
    <row r="32" spans="1:15" ht="15.75" customHeight="1">
      <c r="A32" s="15">
        <v>9</v>
      </c>
      <c r="B32" s="16" t="s">
        <v>692</v>
      </c>
      <c r="C32" s="16" t="s">
        <v>100</v>
      </c>
      <c r="D32" s="17">
        <v>98</v>
      </c>
      <c r="E32" s="18">
        <v>9</v>
      </c>
      <c r="F32" s="17">
        <v>758</v>
      </c>
      <c r="G32" s="19">
        <v>44</v>
      </c>
      <c r="I32" s="15">
        <v>1</v>
      </c>
      <c r="J32" s="16" t="s">
        <v>693</v>
      </c>
      <c r="K32" s="16" t="s">
        <v>19</v>
      </c>
      <c r="L32" s="17">
        <v>94</v>
      </c>
      <c r="M32" s="18">
        <v>4</v>
      </c>
      <c r="N32" s="20">
        <v>677</v>
      </c>
      <c r="O32" s="21">
        <v>49</v>
      </c>
    </row>
    <row r="33" spans="1:15" ht="15.75" customHeight="1">
      <c r="A33" s="15">
        <v>4</v>
      </c>
      <c r="B33" s="16" t="s">
        <v>694</v>
      </c>
      <c r="C33" s="16" t="s">
        <v>225</v>
      </c>
      <c r="D33" s="17">
        <v>94</v>
      </c>
      <c r="E33" s="18">
        <v>5</v>
      </c>
      <c r="F33" s="17">
        <v>754</v>
      </c>
      <c r="G33" s="19">
        <v>42</v>
      </c>
      <c r="I33" s="15">
        <v>9</v>
      </c>
      <c r="J33" s="16" t="s">
        <v>695</v>
      </c>
      <c r="K33" s="16" t="s">
        <v>696</v>
      </c>
      <c r="L33" s="17">
        <v>96</v>
      </c>
      <c r="M33" s="18">
        <v>8</v>
      </c>
      <c r="N33" s="17">
        <v>765</v>
      </c>
      <c r="O33" s="19">
        <v>45</v>
      </c>
    </row>
    <row r="34" spans="1:15" ht="15.75" customHeight="1">
      <c r="A34" s="15">
        <v>2</v>
      </c>
      <c r="B34" s="16" t="s">
        <v>697</v>
      </c>
      <c r="C34" s="16" t="s">
        <v>651</v>
      </c>
      <c r="D34" s="17">
        <v>94</v>
      </c>
      <c r="E34" s="18">
        <v>5</v>
      </c>
      <c r="F34" s="17">
        <v>757</v>
      </c>
      <c r="G34" s="19">
        <v>40</v>
      </c>
      <c r="I34" s="15">
        <v>7</v>
      </c>
      <c r="J34" s="16" t="s">
        <v>139</v>
      </c>
      <c r="K34" s="16" t="s">
        <v>59</v>
      </c>
      <c r="L34" s="17">
        <v>93</v>
      </c>
      <c r="M34" s="18">
        <v>2</v>
      </c>
      <c r="N34" s="17">
        <v>754</v>
      </c>
      <c r="O34" s="19">
        <v>30</v>
      </c>
    </row>
    <row r="35" spans="1:15" ht="15.75" customHeight="1">
      <c r="A35" s="15">
        <v>6</v>
      </c>
      <c r="B35" s="16" t="s">
        <v>698</v>
      </c>
      <c r="C35" s="16" t="s">
        <v>19</v>
      </c>
      <c r="D35" s="17">
        <v>95</v>
      </c>
      <c r="E35" s="18">
        <v>6</v>
      </c>
      <c r="F35" s="17">
        <v>666</v>
      </c>
      <c r="G35" s="19">
        <v>36</v>
      </c>
      <c r="I35" s="15">
        <v>4</v>
      </c>
      <c r="J35" s="16" t="s">
        <v>699</v>
      </c>
      <c r="K35" s="16" t="s">
        <v>43</v>
      </c>
      <c r="L35" s="17">
        <v>96</v>
      </c>
      <c r="M35" s="18">
        <v>8</v>
      </c>
      <c r="N35" s="17">
        <v>750</v>
      </c>
      <c r="O35" s="19">
        <v>28</v>
      </c>
    </row>
    <row r="36" spans="1:15" ht="15.75" customHeight="1">
      <c r="A36" s="15">
        <v>5</v>
      </c>
      <c r="B36" s="16" t="s">
        <v>700</v>
      </c>
      <c r="C36" s="16" t="s">
        <v>100</v>
      </c>
      <c r="D36" s="17">
        <v>88</v>
      </c>
      <c r="E36" s="18">
        <v>2</v>
      </c>
      <c r="F36" s="17">
        <v>746</v>
      </c>
      <c r="G36" s="19">
        <v>29</v>
      </c>
      <c r="I36" s="15">
        <v>5</v>
      </c>
      <c r="J36" s="16" t="s">
        <v>701</v>
      </c>
      <c r="K36" s="16" t="s">
        <v>59</v>
      </c>
      <c r="L36" s="17">
        <v>94</v>
      </c>
      <c r="M36" s="18">
        <v>4</v>
      </c>
      <c r="N36" s="17">
        <v>750</v>
      </c>
      <c r="O36" s="19">
        <v>27</v>
      </c>
    </row>
    <row r="37" spans="1:15" ht="15.75" customHeight="1">
      <c r="A37" s="23">
        <v>7</v>
      </c>
      <c r="B37" s="24" t="s">
        <v>702</v>
      </c>
      <c r="C37" s="24" t="s">
        <v>100</v>
      </c>
      <c r="D37" s="25">
        <v>93</v>
      </c>
      <c r="E37" s="26">
        <v>3</v>
      </c>
      <c r="F37" s="25">
        <v>744</v>
      </c>
      <c r="G37" s="27">
        <v>28</v>
      </c>
      <c r="I37" s="23">
        <v>8</v>
      </c>
      <c r="J37" s="24" t="s">
        <v>703</v>
      </c>
      <c r="K37" s="24" t="s">
        <v>19</v>
      </c>
      <c r="L37" s="25">
        <v>93</v>
      </c>
      <c r="M37" s="26">
        <v>2</v>
      </c>
      <c r="N37" s="25">
        <v>658</v>
      </c>
      <c r="O37" s="27">
        <v>27</v>
      </c>
    </row>
    <row r="38" spans="1:9" ht="15.75" customHeight="1">
      <c r="A38" s="4"/>
      <c r="I38" s="4"/>
    </row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5</v>
      </c>
      <c r="B41" s="12" t="s">
        <v>704</v>
      </c>
      <c r="C41" s="12" t="s">
        <v>252</v>
      </c>
      <c r="D41" s="13">
        <v>96</v>
      </c>
      <c r="E41" s="13">
        <v>8</v>
      </c>
      <c r="F41" s="13">
        <v>775</v>
      </c>
      <c r="G41" s="14">
        <v>65</v>
      </c>
      <c r="I41" s="11">
        <v>2</v>
      </c>
      <c r="J41" s="12" t="s">
        <v>705</v>
      </c>
      <c r="K41" s="12" t="s">
        <v>252</v>
      </c>
      <c r="L41" s="13">
        <v>96</v>
      </c>
      <c r="M41" s="13">
        <v>6</v>
      </c>
      <c r="N41" s="13">
        <v>779</v>
      </c>
      <c r="O41" s="14">
        <v>62</v>
      </c>
    </row>
    <row r="42" spans="1:15" ht="15.75" customHeight="1">
      <c r="A42" s="15">
        <v>2</v>
      </c>
      <c r="B42" s="16" t="s">
        <v>706</v>
      </c>
      <c r="C42" s="16" t="s">
        <v>100</v>
      </c>
      <c r="D42" s="17">
        <v>95</v>
      </c>
      <c r="E42" s="18">
        <v>6</v>
      </c>
      <c r="F42" s="17">
        <v>757</v>
      </c>
      <c r="G42" s="19">
        <v>49</v>
      </c>
      <c r="I42" s="15">
        <v>1</v>
      </c>
      <c r="J42" s="16" t="s">
        <v>707</v>
      </c>
      <c r="K42" s="16" t="s">
        <v>252</v>
      </c>
      <c r="L42" s="17">
        <v>97</v>
      </c>
      <c r="M42" s="18">
        <v>8</v>
      </c>
      <c r="N42" s="20">
        <v>771</v>
      </c>
      <c r="O42" s="21">
        <v>61</v>
      </c>
    </row>
    <row r="43" spans="1:15" ht="15.75" customHeight="1">
      <c r="A43" s="15">
        <v>9</v>
      </c>
      <c r="B43" s="16" t="s">
        <v>156</v>
      </c>
      <c r="C43" s="16" t="s">
        <v>59</v>
      </c>
      <c r="D43" s="17">
        <v>97</v>
      </c>
      <c r="E43" s="18">
        <v>9</v>
      </c>
      <c r="F43" s="17">
        <v>661</v>
      </c>
      <c r="G43" s="19">
        <v>43</v>
      </c>
      <c r="I43" s="15">
        <v>4</v>
      </c>
      <c r="J43" s="16" t="s">
        <v>210</v>
      </c>
      <c r="K43" s="16" t="s">
        <v>30</v>
      </c>
      <c r="L43" s="17">
        <v>94</v>
      </c>
      <c r="M43" s="18">
        <v>4</v>
      </c>
      <c r="N43" s="17">
        <v>762</v>
      </c>
      <c r="O43" s="19">
        <v>50</v>
      </c>
    </row>
    <row r="44" spans="1:15" ht="15.75" customHeight="1">
      <c r="A44" s="15">
        <v>6</v>
      </c>
      <c r="B44" s="16" t="s">
        <v>245</v>
      </c>
      <c r="C44" s="16" t="s">
        <v>30</v>
      </c>
      <c r="D44" s="17" t="s">
        <v>32</v>
      </c>
      <c r="E44" s="18">
        <v>0</v>
      </c>
      <c r="F44" s="17">
        <v>660</v>
      </c>
      <c r="G44" s="19">
        <v>43</v>
      </c>
      <c r="I44" s="15">
        <v>8</v>
      </c>
      <c r="J44" s="16" t="s">
        <v>708</v>
      </c>
      <c r="K44" s="16" t="s">
        <v>59</v>
      </c>
      <c r="L44" s="17">
        <v>92</v>
      </c>
      <c r="M44" s="18">
        <v>2</v>
      </c>
      <c r="N44" s="17">
        <v>760</v>
      </c>
      <c r="O44" s="19">
        <v>46</v>
      </c>
    </row>
    <row r="45" spans="1:15" ht="15.75" customHeight="1">
      <c r="A45" s="15">
        <v>1</v>
      </c>
      <c r="B45" s="16" t="s">
        <v>709</v>
      </c>
      <c r="C45" s="16" t="s">
        <v>43</v>
      </c>
      <c r="D45" s="17">
        <v>95</v>
      </c>
      <c r="E45" s="18">
        <v>6</v>
      </c>
      <c r="F45" s="20">
        <v>753</v>
      </c>
      <c r="G45" s="21">
        <v>42</v>
      </c>
      <c r="I45" s="15">
        <v>5</v>
      </c>
      <c r="J45" s="16" t="s">
        <v>710</v>
      </c>
      <c r="K45" s="16" t="s">
        <v>252</v>
      </c>
      <c r="L45" s="17">
        <v>97</v>
      </c>
      <c r="M45" s="18">
        <v>8</v>
      </c>
      <c r="N45" s="17">
        <v>752</v>
      </c>
      <c r="O45" s="19">
        <v>45</v>
      </c>
    </row>
    <row r="46" spans="1:15" ht="15.75" customHeight="1">
      <c r="A46" s="15">
        <v>7</v>
      </c>
      <c r="B46" s="16" t="s">
        <v>711</v>
      </c>
      <c r="C46" s="16" t="s">
        <v>95</v>
      </c>
      <c r="D46" s="17">
        <v>92</v>
      </c>
      <c r="E46" s="18">
        <v>4</v>
      </c>
      <c r="F46" s="17">
        <v>745</v>
      </c>
      <c r="G46" s="19">
        <v>40</v>
      </c>
      <c r="I46" s="15">
        <v>7</v>
      </c>
      <c r="J46" s="16" t="s">
        <v>712</v>
      </c>
      <c r="K46" s="16" t="s">
        <v>252</v>
      </c>
      <c r="L46" s="17">
        <v>98</v>
      </c>
      <c r="M46" s="18">
        <v>9</v>
      </c>
      <c r="N46" s="17">
        <v>750</v>
      </c>
      <c r="O46" s="19">
        <v>37</v>
      </c>
    </row>
    <row r="47" spans="1:15" ht="15.75" customHeight="1">
      <c r="A47" s="15">
        <v>3</v>
      </c>
      <c r="B47" s="16" t="s">
        <v>713</v>
      </c>
      <c r="C47" s="16" t="s">
        <v>281</v>
      </c>
      <c r="D47" s="17">
        <v>88</v>
      </c>
      <c r="E47" s="18">
        <v>2</v>
      </c>
      <c r="F47" s="17">
        <v>745</v>
      </c>
      <c r="G47" s="19">
        <v>39</v>
      </c>
      <c r="I47" s="15">
        <v>9</v>
      </c>
      <c r="J47" s="16" t="s">
        <v>714</v>
      </c>
      <c r="K47" s="16" t="s">
        <v>72</v>
      </c>
      <c r="L47" s="17">
        <v>95</v>
      </c>
      <c r="M47" s="18">
        <v>5</v>
      </c>
      <c r="N47" s="17">
        <v>736</v>
      </c>
      <c r="O47" s="19">
        <v>32</v>
      </c>
    </row>
    <row r="48" spans="1:15" ht="15.75" customHeight="1">
      <c r="A48" s="15">
        <v>8</v>
      </c>
      <c r="B48" s="16" t="s">
        <v>715</v>
      </c>
      <c r="C48" s="16" t="s">
        <v>716</v>
      </c>
      <c r="D48" s="17">
        <v>96</v>
      </c>
      <c r="E48" s="18">
        <v>8</v>
      </c>
      <c r="F48" s="17">
        <v>740</v>
      </c>
      <c r="G48" s="19">
        <v>36</v>
      </c>
      <c r="I48" s="15">
        <v>6</v>
      </c>
      <c r="J48" s="16" t="s">
        <v>717</v>
      </c>
      <c r="K48" s="16" t="s">
        <v>653</v>
      </c>
      <c r="L48" s="17">
        <v>94</v>
      </c>
      <c r="M48" s="18">
        <v>4</v>
      </c>
      <c r="N48" s="17">
        <v>652</v>
      </c>
      <c r="O48" s="19">
        <v>26</v>
      </c>
    </row>
    <row r="49" spans="1:15" ht="15.75" customHeight="1">
      <c r="A49" s="23">
        <v>4</v>
      </c>
      <c r="B49" s="24" t="s">
        <v>278</v>
      </c>
      <c r="C49" s="24" t="s">
        <v>271</v>
      </c>
      <c r="D49" s="25">
        <v>92</v>
      </c>
      <c r="E49" s="26">
        <v>4</v>
      </c>
      <c r="F49" s="25">
        <v>736</v>
      </c>
      <c r="G49" s="27">
        <v>31</v>
      </c>
      <c r="I49" s="23">
        <v>3</v>
      </c>
      <c r="J49" s="24" t="s">
        <v>718</v>
      </c>
      <c r="K49" s="24" t="s">
        <v>138</v>
      </c>
      <c r="L49" s="25">
        <v>92</v>
      </c>
      <c r="M49" s="26">
        <v>2</v>
      </c>
      <c r="N49" s="25">
        <v>736</v>
      </c>
      <c r="O49" s="27">
        <v>25</v>
      </c>
    </row>
    <row r="50" spans="1:9" ht="15.75" customHeight="1">
      <c r="A50" s="4"/>
      <c r="I50" s="4"/>
    </row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.75" customHeight="1">
      <c r="A53" s="11">
        <v>9</v>
      </c>
      <c r="B53" s="12" t="s">
        <v>719</v>
      </c>
      <c r="C53" s="12" t="s">
        <v>100</v>
      </c>
      <c r="D53" s="13">
        <v>93</v>
      </c>
      <c r="E53" s="13">
        <v>5</v>
      </c>
      <c r="F53" s="13">
        <v>764</v>
      </c>
      <c r="G53" s="14">
        <v>58</v>
      </c>
      <c r="I53" s="11">
        <v>9</v>
      </c>
      <c r="J53" s="12" t="s">
        <v>720</v>
      </c>
      <c r="K53" s="12" t="s">
        <v>390</v>
      </c>
      <c r="L53" s="13">
        <v>96</v>
      </c>
      <c r="M53" s="13">
        <v>8</v>
      </c>
      <c r="N53" s="13">
        <v>767</v>
      </c>
      <c r="O53" s="14">
        <v>63</v>
      </c>
    </row>
    <row r="54" spans="1:15" ht="15.75" customHeight="1">
      <c r="A54" s="15">
        <v>5</v>
      </c>
      <c r="B54" s="16" t="s">
        <v>721</v>
      </c>
      <c r="C54" s="16" t="s">
        <v>252</v>
      </c>
      <c r="D54" s="17">
        <v>92</v>
      </c>
      <c r="E54" s="18">
        <v>3</v>
      </c>
      <c r="F54" s="17">
        <v>757</v>
      </c>
      <c r="G54" s="19">
        <v>51</v>
      </c>
      <c r="I54" s="15">
        <v>2</v>
      </c>
      <c r="J54" s="16" t="s">
        <v>722</v>
      </c>
      <c r="K54" s="16" t="s">
        <v>252</v>
      </c>
      <c r="L54" s="17">
        <v>97</v>
      </c>
      <c r="M54" s="18">
        <v>9</v>
      </c>
      <c r="N54" s="17">
        <v>764</v>
      </c>
      <c r="O54" s="19">
        <v>58</v>
      </c>
    </row>
    <row r="55" spans="1:15" ht="15.75" customHeight="1">
      <c r="A55" s="15">
        <v>8</v>
      </c>
      <c r="B55" s="16" t="s">
        <v>723</v>
      </c>
      <c r="C55" s="16" t="s">
        <v>696</v>
      </c>
      <c r="D55" s="17">
        <v>94</v>
      </c>
      <c r="E55" s="18">
        <v>7</v>
      </c>
      <c r="F55" s="17">
        <v>756</v>
      </c>
      <c r="G55" s="19">
        <v>51</v>
      </c>
      <c r="I55" s="15">
        <v>1</v>
      </c>
      <c r="J55" s="16" t="s">
        <v>724</v>
      </c>
      <c r="K55" s="16" t="s">
        <v>655</v>
      </c>
      <c r="L55" s="17">
        <v>95</v>
      </c>
      <c r="M55" s="18">
        <v>6</v>
      </c>
      <c r="N55" s="20">
        <v>750</v>
      </c>
      <c r="O55" s="21">
        <v>49</v>
      </c>
    </row>
    <row r="56" spans="1:15" ht="15.75" customHeight="1">
      <c r="A56" s="15">
        <v>7</v>
      </c>
      <c r="B56" s="16" t="s">
        <v>725</v>
      </c>
      <c r="C56" s="16" t="s">
        <v>68</v>
      </c>
      <c r="D56" s="17">
        <v>96</v>
      </c>
      <c r="E56" s="18">
        <v>9</v>
      </c>
      <c r="F56" s="17">
        <v>756</v>
      </c>
      <c r="G56" s="19">
        <v>49</v>
      </c>
      <c r="I56" s="15">
        <v>6</v>
      </c>
      <c r="J56" s="16" t="s">
        <v>726</v>
      </c>
      <c r="K56" s="16" t="s">
        <v>145</v>
      </c>
      <c r="L56" s="17">
        <v>94</v>
      </c>
      <c r="M56" s="18">
        <v>5</v>
      </c>
      <c r="N56" s="17">
        <v>752</v>
      </c>
      <c r="O56" s="19">
        <v>46</v>
      </c>
    </row>
    <row r="57" spans="1:15" ht="15.75" customHeight="1">
      <c r="A57" s="15">
        <v>4</v>
      </c>
      <c r="B57" s="16" t="s">
        <v>512</v>
      </c>
      <c r="C57" s="16" t="s">
        <v>396</v>
      </c>
      <c r="D57" s="17">
        <v>94</v>
      </c>
      <c r="E57" s="18">
        <v>7</v>
      </c>
      <c r="F57" s="17">
        <v>754</v>
      </c>
      <c r="G57" s="19">
        <v>47</v>
      </c>
      <c r="I57" s="15">
        <v>8</v>
      </c>
      <c r="J57" s="16" t="s">
        <v>727</v>
      </c>
      <c r="K57" s="16" t="s">
        <v>390</v>
      </c>
      <c r="L57" s="17">
        <v>92</v>
      </c>
      <c r="M57" s="18">
        <v>2</v>
      </c>
      <c r="N57" s="17">
        <v>751</v>
      </c>
      <c r="O57" s="19">
        <v>45</v>
      </c>
    </row>
    <row r="58" spans="1:15" ht="15.75" customHeight="1">
      <c r="A58" s="15">
        <v>6</v>
      </c>
      <c r="B58" s="16" t="s">
        <v>728</v>
      </c>
      <c r="C58" s="16" t="s">
        <v>252</v>
      </c>
      <c r="D58" s="17">
        <v>92</v>
      </c>
      <c r="E58" s="18">
        <v>3</v>
      </c>
      <c r="F58" s="17">
        <v>750</v>
      </c>
      <c r="G58" s="19">
        <v>40</v>
      </c>
      <c r="I58" s="15">
        <v>3</v>
      </c>
      <c r="J58" s="16" t="s">
        <v>729</v>
      </c>
      <c r="K58" s="16" t="s">
        <v>281</v>
      </c>
      <c r="L58" s="17">
        <v>96</v>
      </c>
      <c r="M58" s="18">
        <v>8</v>
      </c>
      <c r="N58" s="17">
        <v>744</v>
      </c>
      <c r="O58" s="19">
        <v>40</v>
      </c>
    </row>
    <row r="59" spans="1:15" ht="15.75" customHeight="1">
      <c r="A59" s="15">
        <v>1</v>
      </c>
      <c r="B59" s="16" t="s">
        <v>730</v>
      </c>
      <c r="C59" s="16" t="s">
        <v>30</v>
      </c>
      <c r="D59" s="17">
        <v>93</v>
      </c>
      <c r="E59" s="18">
        <v>5</v>
      </c>
      <c r="F59" s="20">
        <v>739</v>
      </c>
      <c r="G59" s="21">
        <v>35</v>
      </c>
      <c r="I59" s="15">
        <v>7</v>
      </c>
      <c r="J59" s="16" t="s">
        <v>731</v>
      </c>
      <c r="K59" s="16" t="s">
        <v>716</v>
      </c>
      <c r="L59" s="17">
        <v>94</v>
      </c>
      <c r="M59" s="18">
        <v>5</v>
      </c>
      <c r="N59" s="17">
        <v>640</v>
      </c>
      <c r="O59" s="19">
        <v>28</v>
      </c>
    </row>
    <row r="60" spans="1:15" ht="15.75" customHeight="1">
      <c r="A60" s="15">
        <v>3</v>
      </c>
      <c r="B60" s="16" t="s">
        <v>732</v>
      </c>
      <c r="C60" s="16" t="s">
        <v>273</v>
      </c>
      <c r="D60" s="17">
        <v>92</v>
      </c>
      <c r="E60" s="18">
        <v>3</v>
      </c>
      <c r="F60" s="17">
        <v>739</v>
      </c>
      <c r="G60" s="19">
        <v>29</v>
      </c>
      <c r="I60" s="15">
        <v>5</v>
      </c>
      <c r="J60" s="16" t="s">
        <v>733</v>
      </c>
      <c r="K60" s="16" t="s">
        <v>109</v>
      </c>
      <c r="L60" s="17">
        <v>94</v>
      </c>
      <c r="M60" s="18">
        <v>5</v>
      </c>
      <c r="N60" s="17">
        <v>635</v>
      </c>
      <c r="O60" s="19">
        <v>28</v>
      </c>
    </row>
    <row r="61" spans="1:15" ht="15.75" customHeight="1">
      <c r="A61" s="23">
        <v>2</v>
      </c>
      <c r="B61" s="24" t="s">
        <v>617</v>
      </c>
      <c r="C61" s="24" t="s">
        <v>390</v>
      </c>
      <c r="D61" s="25">
        <v>96</v>
      </c>
      <c r="E61" s="26">
        <v>9</v>
      </c>
      <c r="F61" s="25">
        <v>735</v>
      </c>
      <c r="G61" s="27">
        <v>27</v>
      </c>
      <c r="I61" s="23">
        <v>4</v>
      </c>
      <c r="J61" s="24" t="s">
        <v>734</v>
      </c>
      <c r="K61" s="24" t="s">
        <v>43</v>
      </c>
      <c r="L61" s="25">
        <v>87</v>
      </c>
      <c r="M61" s="26">
        <v>1</v>
      </c>
      <c r="N61" s="25">
        <v>707</v>
      </c>
      <c r="O61" s="27">
        <v>20</v>
      </c>
    </row>
    <row r="62" spans="1:9" ht="15.75" customHeight="1">
      <c r="A62" s="4"/>
      <c r="I62" s="4"/>
    </row>
    <row r="63" spans="1:9" ht="15.75" customHeight="1">
      <c r="A63" s="4"/>
      <c r="B63" s="4" t="s">
        <v>735</v>
      </c>
      <c r="I63" s="4"/>
    </row>
    <row r="64" spans="1:9" ht="15.75" customHeight="1">
      <c r="A64" s="4"/>
      <c r="B64" s="22" t="s">
        <v>47</v>
      </c>
      <c r="I64" s="4"/>
    </row>
    <row r="65" spans="1:9" ht="15.75" customHeight="1">
      <c r="A65" s="4"/>
      <c r="B65" s="4" t="s">
        <v>48</v>
      </c>
      <c r="I65" s="4"/>
    </row>
    <row r="66" spans="1:9" ht="15.75" customHeight="1">
      <c r="A66" s="4"/>
      <c r="B66" s="4" t="s">
        <v>49</v>
      </c>
      <c r="I66" s="4"/>
    </row>
    <row r="67" spans="1:9" ht="15.75" customHeight="1">
      <c r="A67" s="4"/>
      <c r="I67" s="4"/>
    </row>
    <row r="68" spans="1:9" ht="15.75" customHeight="1">
      <c r="A68" s="4"/>
      <c r="I68" s="4"/>
    </row>
    <row r="69" spans="1:9" ht="15.75" customHeight="1">
      <c r="A69" s="4"/>
      <c r="I69" s="4"/>
    </row>
    <row r="70" spans="1:9" ht="15.75" customHeight="1">
      <c r="A70" s="4"/>
      <c r="I70" s="4"/>
    </row>
    <row r="71" spans="1:9" ht="15.75" customHeight="1">
      <c r="A71" s="4"/>
      <c r="I71" s="4"/>
    </row>
    <row r="72" spans="1:9" ht="15.75" customHeight="1">
      <c r="A72" s="4"/>
      <c r="I72" s="4"/>
    </row>
    <row r="73" spans="1:9" ht="15.75" customHeight="1">
      <c r="A73" s="4"/>
      <c r="I73" s="4"/>
    </row>
    <row r="74" spans="1:9" ht="15.75" customHeight="1">
      <c r="A74" s="4"/>
      <c r="I74" s="4"/>
    </row>
    <row r="75" spans="1:9" ht="15.75" customHeight="1">
      <c r="A75" s="4"/>
      <c r="I75" s="4"/>
    </row>
    <row r="76" spans="1:9" ht="15.75" customHeight="1">
      <c r="A76" s="4"/>
      <c r="I76" s="4"/>
    </row>
    <row r="77" spans="1:9" ht="15.75" customHeight="1">
      <c r="A77" s="4"/>
      <c r="I77" s="4"/>
    </row>
    <row r="78" spans="1:9" ht="15.75" customHeight="1">
      <c r="A78" s="4"/>
      <c r="I78" s="4"/>
    </row>
    <row r="79" spans="1:9" ht="15.75" customHeight="1">
      <c r="A79" s="4"/>
      <c r="I79" s="4"/>
    </row>
    <row r="80" spans="1:9" ht="15.75" customHeight="1">
      <c r="A80" s="4"/>
      <c r="I80" s="4"/>
    </row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40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649</v>
      </c>
      <c r="C1" s="159"/>
      <c r="D1" s="159"/>
      <c r="E1" s="159"/>
      <c r="F1" s="159"/>
      <c r="G1" s="159"/>
      <c r="H1" s="159"/>
      <c r="I1" s="159"/>
      <c r="J1" s="159" t="s">
        <v>1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B1" s="4"/>
      <c r="AC1" s="4"/>
      <c r="AD1" s="4"/>
      <c r="AE1" s="4"/>
      <c r="AF1" s="4"/>
    </row>
    <row r="2" ht="15.75" customHeight="1">
      <c r="B2" s="160" t="s">
        <v>2</v>
      </c>
    </row>
    <row r="3" spans="1:32" s="2" customFormat="1" ht="15.75" customHeight="1">
      <c r="A3" s="1"/>
      <c r="B3" s="2" t="s">
        <v>177</v>
      </c>
      <c r="H3" s="161"/>
      <c r="I3" s="1"/>
      <c r="J3" s="2" t="s">
        <v>178</v>
      </c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B3" s="4"/>
      <c r="AC3" s="4"/>
      <c r="AD3" s="4"/>
      <c r="AE3" s="4"/>
      <c r="AF3" s="4"/>
    </row>
    <row r="4" spans="1:26" ht="15.75" customHeight="1">
      <c r="A4" s="162"/>
      <c r="B4" s="163" t="s">
        <v>4</v>
      </c>
      <c r="C4" s="163" t="s">
        <v>5</v>
      </c>
      <c r="D4" s="164" t="s">
        <v>6</v>
      </c>
      <c r="E4" s="164" t="s">
        <v>7</v>
      </c>
      <c r="F4" s="164" t="s">
        <v>8</v>
      </c>
      <c r="G4" s="165" t="s">
        <v>9</v>
      </c>
      <c r="H4" s="161"/>
      <c r="I4" s="162"/>
      <c r="J4" s="163" t="s">
        <v>4</v>
      </c>
      <c r="K4" s="163" t="s">
        <v>5</v>
      </c>
      <c r="L4" s="164" t="s">
        <v>6</v>
      </c>
      <c r="M4" s="164" t="s">
        <v>7</v>
      </c>
      <c r="N4" s="164" t="s">
        <v>8</v>
      </c>
      <c r="O4" s="165" t="s">
        <v>9</v>
      </c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5.75" customHeight="1">
      <c r="A5" s="166">
        <v>9</v>
      </c>
      <c r="B5" s="167" t="s">
        <v>736</v>
      </c>
      <c r="C5" s="167" t="s">
        <v>100</v>
      </c>
      <c r="D5" s="168">
        <v>93</v>
      </c>
      <c r="E5" s="169">
        <v>9</v>
      </c>
      <c r="F5" s="168">
        <v>754</v>
      </c>
      <c r="G5" s="170">
        <v>64</v>
      </c>
      <c r="H5" s="161"/>
      <c r="I5" s="171">
        <v>4</v>
      </c>
      <c r="J5" s="167" t="s">
        <v>737</v>
      </c>
      <c r="K5" s="167" t="s">
        <v>100</v>
      </c>
      <c r="L5" s="168">
        <v>92</v>
      </c>
      <c r="M5" s="169">
        <v>4</v>
      </c>
      <c r="N5" s="168">
        <v>759</v>
      </c>
      <c r="O5" s="170">
        <v>57</v>
      </c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5.75" customHeight="1">
      <c r="A6" s="172">
        <v>1</v>
      </c>
      <c r="B6" s="173" t="s">
        <v>738</v>
      </c>
      <c r="C6" s="173" t="s">
        <v>225</v>
      </c>
      <c r="D6" s="174">
        <v>93</v>
      </c>
      <c r="E6" s="175">
        <v>9</v>
      </c>
      <c r="F6" s="176">
        <v>753</v>
      </c>
      <c r="G6" s="177">
        <v>59</v>
      </c>
      <c r="H6" s="161"/>
      <c r="I6" s="172">
        <v>3</v>
      </c>
      <c r="J6" s="173" t="s">
        <v>739</v>
      </c>
      <c r="K6" s="173" t="s">
        <v>252</v>
      </c>
      <c r="L6" s="178">
        <v>96</v>
      </c>
      <c r="M6" s="175">
        <v>8</v>
      </c>
      <c r="N6" s="178">
        <v>749</v>
      </c>
      <c r="O6" s="179">
        <v>49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5.75" customHeight="1">
      <c r="A7" s="172">
        <v>3</v>
      </c>
      <c r="B7" s="173" t="s">
        <v>740</v>
      </c>
      <c r="C7" s="173" t="s">
        <v>281</v>
      </c>
      <c r="D7" s="178">
        <v>89</v>
      </c>
      <c r="E7" s="175">
        <v>5</v>
      </c>
      <c r="F7" s="178">
        <v>749</v>
      </c>
      <c r="G7" s="179">
        <v>56</v>
      </c>
      <c r="H7" s="161"/>
      <c r="I7" s="172">
        <v>7</v>
      </c>
      <c r="J7" s="173" t="s">
        <v>741</v>
      </c>
      <c r="K7" s="173" t="s">
        <v>145</v>
      </c>
      <c r="L7" s="178">
        <v>94</v>
      </c>
      <c r="M7" s="175">
        <v>7</v>
      </c>
      <c r="N7" s="178">
        <v>746</v>
      </c>
      <c r="O7" s="179">
        <v>48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.75" customHeight="1">
      <c r="A8" s="180">
        <v>6</v>
      </c>
      <c r="B8" s="173" t="s">
        <v>742</v>
      </c>
      <c r="C8" s="173" t="s">
        <v>109</v>
      </c>
      <c r="D8" s="178">
        <v>91</v>
      </c>
      <c r="E8" s="175">
        <v>6</v>
      </c>
      <c r="F8" s="178">
        <v>744</v>
      </c>
      <c r="G8" s="179">
        <v>54</v>
      </c>
      <c r="H8" s="161"/>
      <c r="I8" s="180">
        <v>6</v>
      </c>
      <c r="J8" s="173" t="s">
        <v>319</v>
      </c>
      <c r="K8" s="173" t="s">
        <v>59</v>
      </c>
      <c r="L8" s="178">
        <v>93</v>
      </c>
      <c r="M8" s="175">
        <v>5</v>
      </c>
      <c r="N8" s="178">
        <v>657</v>
      </c>
      <c r="O8" s="179">
        <v>42</v>
      </c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5.75" customHeight="1">
      <c r="A9" s="172">
        <v>7</v>
      </c>
      <c r="B9" s="173" t="s">
        <v>743</v>
      </c>
      <c r="C9" s="173" t="s">
        <v>390</v>
      </c>
      <c r="D9" s="178">
        <v>93</v>
      </c>
      <c r="E9" s="175">
        <v>9</v>
      </c>
      <c r="F9" s="178">
        <v>734</v>
      </c>
      <c r="G9" s="179">
        <v>48</v>
      </c>
      <c r="H9" s="161"/>
      <c r="I9" s="172">
        <v>1</v>
      </c>
      <c r="J9" s="173" t="s">
        <v>744</v>
      </c>
      <c r="K9" s="173" t="s">
        <v>390</v>
      </c>
      <c r="L9" s="174">
        <v>87</v>
      </c>
      <c r="M9" s="175">
        <v>3</v>
      </c>
      <c r="N9" s="176">
        <v>711</v>
      </c>
      <c r="O9" s="177">
        <v>34</v>
      </c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15.75" customHeight="1">
      <c r="A10" s="180">
        <v>8</v>
      </c>
      <c r="B10" s="173" t="s">
        <v>745</v>
      </c>
      <c r="C10" s="173" t="s">
        <v>109</v>
      </c>
      <c r="D10" s="178">
        <v>83</v>
      </c>
      <c r="E10" s="175">
        <v>1</v>
      </c>
      <c r="F10" s="178">
        <v>710</v>
      </c>
      <c r="G10" s="179">
        <v>30</v>
      </c>
      <c r="H10" s="161"/>
      <c r="I10" s="172">
        <v>5</v>
      </c>
      <c r="J10" s="173" t="s">
        <v>746</v>
      </c>
      <c r="K10" s="173" t="s">
        <v>252</v>
      </c>
      <c r="L10" s="178">
        <v>94</v>
      </c>
      <c r="M10" s="175">
        <v>7</v>
      </c>
      <c r="N10" s="178">
        <v>722</v>
      </c>
      <c r="O10" s="179">
        <v>32</v>
      </c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5.75" customHeight="1">
      <c r="A11" s="172">
        <v>5</v>
      </c>
      <c r="B11" s="173" t="s">
        <v>747</v>
      </c>
      <c r="C11" s="173" t="s">
        <v>653</v>
      </c>
      <c r="D11" s="178">
        <v>89</v>
      </c>
      <c r="E11" s="175">
        <v>5</v>
      </c>
      <c r="F11" s="178">
        <v>535</v>
      </c>
      <c r="G11" s="179">
        <v>26</v>
      </c>
      <c r="H11" s="161"/>
      <c r="I11" s="180">
        <v>2</v>
      </c>
      <c r="J11" s="173" t="s">
        <v>748</v>
      </c>
      <c r="K11" s="173" t="s">
        <v>252</v>
      </c>
      <c r="L11" s="178">
        <v>84</v>
      </c>
      <c r="M11" s="175">
        <v>2</v>
      </c>
      <c r="N11" s="178">
        <v>714</v>
      </c>
      <c r="O11" s="179">
        <v>30</v>
      </c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5.75" customHeight="1">
      <c r="A12" s="180">
        <v>2</v>
      </c>
      <c r="B12" s="173" t="s">
        <v>288</v>
      </c>
      <c r="C12" s="173" t="s">
        <v>271</v>
      </c>
      <c r="D12" s="178">
        <v>87</v>
      </c>
      <c r="E12" s="175">
        <v>3</v>
      </c>
      <c r="F12" s="178">
        <v>692</v>
      </c>
      <c r="G12" s="179">
        <v>19</v>
      </c>
      <c r="H12" s="161"/>
      <c r="I12" s="181">
        <v>8</v>
      </c>
      <c r="J12" s="182" t="s">
        <v>749</v>
      </c>
      <c r="K12" s="182" t="s">
        <v>100</v>
      </c>
      <c r="L12" s="183" t="s">
        <v>32</v>
      </c>
      <c r="M12" s="184">
        <v>0</v>
      </c>
      <c r="N12" s="183">
        <v>0</v>
      </c>
      <c r="O12" s="185">
        <v>0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.75" customHeight="1">
      <c r="A13" s="181">
        <v>4</v>
      </c>
      <c r="B13" s="182" t="s">
        <v>750</v>
      </c>
      <c r="C13" s="182" t="s">
        <v>138</v>
      </c>
      <c r="D13" s="183">
        <v>86</v>
      </c>
      <c r="E13" s="184">
        <v>2</v>
      </c>
      <c r="F13" s="183">
        <v>598</v>
      </c>
      <c r="G13" s="185">
        <v>17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.7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161"/>
      <c r="I15" s="1"/>
      <c r="J15" s="2" t="s">
        <v>200</v>
      </c>
      <c r="K15" s="2"/>
      <c r="L15" s="2"/>
      <c r="M15" s="2"/>
      <c r="N15" s="2"/>
      <c r="O15" s="2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.75" customHeight="1">
      <c r="A16" s="162"/>
      <c r="B16" s="163" t="s">
        <v>4</v>
      </c>
      <c r="C16" s="163" t="s">
        <v>5</v>
      </c>
      <c r="D16" s="164" t="s">
        <v>6</v>
      </c>
      <c r="E16" s="164" t="s">
        <v>7</v>
      </c>
      <c r="F16" s="164" t="s">
        <v>8</v>
      </c>
      <c r="G16" s="165" t="s">
        <v>9</v>
      </c>
      <c r="H16" s="161"/>
      <c r="I16" s="162"/>
      <c r="J16" s="163" t="s">
        <v>4</v>
      </c>
      <c r="K16" s="163" t="s">
        <v>5</v>
      </c>
      <c r="L16" s="164" t="s">
        <v>6</v>
      </c>
      <c r="M16" s="164" t="s">
        <v>7</v>
      </c>
      <c r="N16" s="164" t="s">
        <v>8</v>
      </c>
      <c r="O16" s="165" t="s">
        <v>9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.75" customHeight="1">
      <c r="A17" s="171">
        <v>6</v>
      </c>
      <c r="B17" s="167" t="s">
        <v>751</v>
      </c>
      <c r="C17" s="167" t="s">
        <v>138</v>
      </c>
      <c r="D17" s="168">
        <v>96</v>
      </c>
      <c r="E17" s="169">
        <v>8</v>
      </c>
      <c r="F17" s="168">
        <v>747</v>
      </c>
      <c r="G17" s="170">
        <v>57</v>
      </c>
      <c r="H17" s="161"/>
      <c r="I17" s="171">
        <v>8</v>
      </c>
      <c r="J17" s="167" t="s">
        <v>752</v>
      </c>
      <c r="K17" s="167" t="s">
        <v>252</v>
      </c>
      <c r="L17" s="168">
        <v>92</v>
      </c>
      <c r="M17" s="169">
        <v>7</v>
      </c>
      <c r="N17" s="168">
        <v>725</v>
      </c>
      <c r="O17" s="170">
        <v>53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.75" customHeight="1">
      <c r="A18" s="180">
        <v>4</v>
      </c>
      <c r="B18" s="173" t="s">
        <v>753</v>
      </c>
      <c r="C18" s="173" t="s">
        <v>716</v>
      </c>
      <c r="D18" s="178">
        <v>91</v>
      </c>
      <c r="E18" s="175">
        <v>7</v>
      </c>
      <c r="F18" s="178">
        <v>743</v>
      </c>
      <c r="G18" s="179">
        <v>55</v>
      </c>
      <c r="H18" s="161"/>
      <c r="I18" s="180">
        <v>4</v>
      </c>
      <c r="J18" s="173" t="s">
        <v>754</v>
      </c>
      <c r="K18" s="173" t="s">
        <v>696</v>
      </c>
      <c r="L18" s="186">
        <v>85</v>
      </c>
      <c r="M18" s="175">
        <v>5</v>
      </c>
      <c r="N18" s="178">
        <v>709</v>
      </c>
      <c r="O18" s="179">
        <v>49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ht="15.75" customHeight="1">
      <c r="A19" s="172">
        <v>1</v>
      </c>
      <c r="B19" s="173" t="s">
        <v>755</v>
      </c>
      <c r="C19" s="173" t="s">
        <v>252</v>
      </c>
      <c r="D19" s="174">
        <v>80</v>
      </c>
      <c r="E19" s="175">
        <v>3</v>
      </c>
      <c r="F19" s="176">
        <v>710</v>
      </c>
      <c r="G19" s="177">
        <v>41</v>
      </c>
      <c r="H19" s="161"/>
      <c r="I19" s="172">
        <v>3</v>
      </c>
      <c r="J19" s="173" t="s">
        <v>756</v>
      </c>
      <c r="K19" s="173" t="s">
        <v>471</v>
      </c>
      <c r="L19" s="178">
        <v>94</v>
      </c>
      <c r="M19" s="175">
        <v>8</v>
      </c>
      <c r="N19" s="178">
        <v>629</v>
      </c>
      <c r="O19" s="179">
        <v>45</v>
      </c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5.75" customHeight="1">
      <c r="A20" s="180">
        <v>8</v>
      </c>
      <c r="B20" s="173" t="s">
        <v>757</v>
      </c>
      <c r="C20" s="173" t="s">
        <v>30</v>
      </c>
      <c r="D20" s="178">
        <v>83</v>
      </c>
      <c r="E20" s="175">
        <v>4</v>
      </c>
      <c r="F20" s="178">
        <v>701</v>
      </c>
      <c r="G20" s="179">
        <v>36</v>
      </c>
      <c r="H20" s="161"/>
      <c r="I20" s="180">
        <v>2</v>
      </c>
      <c r="J20" s="173" t="s">
        <v>163</v>
      </c>
      <c r="K20" s="173" t="s">
        <v>90</v>
      </c>
      <c r="L20" s="178">
        <v>91</v>
      </c>
      <c r="M20" s="175">
        <v>6</v>
      </c>
      <c r="N20" s="178">
        <v>677</v>
      </c>
      <c r="O20" s="179">
        <v>41</v>
      </c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15.75" customHeight="1">
      <c r="A21" s="172">
        <v>3</v>
      </c>
      <c r="B21" s="173" t="s">
        <v>758</v>
      </c>
      <c r="C21" s="173" t="s">
        <v>589</v>
      </c>
      <c r="D21" s="178">
        <v>79</v>
      </c>
      <c r="E21" s="175">
        <v>2</v>
      </c>
      <c r="F21" s="178">
        <v>692</v>
      </c>
      <c r="G21" s="179">
        <v>35</v>
      </c>
      <c r="H21" s="161"/>
      <c r="I21" s="172">
        <v>7</v>
      </c>
      <c r="J21" s="173" t="s">
        <v>759</v>
      </c>
      <c r="K21" s="173" t="s">
        <v>43</v>
      </c>
      <c r="L21" s="178">
        <v>85</v>
      </c>
      <c r="M21" s="175">
        <v>5</v>
      </c>
      <c r="N21" s="178">
        <v>676</v>
      </c>
      <c r="O21" s="179">
        <v>37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15.75" customHeight="1">
      <c r="A22" s="180">
        <v>2</v>
      </c>
      <c r="B22" s="173" t="s">
        <v>760</v>
      </c>
      <c r="C22" s="173" t="s">
        <v>141</v>
      </c>
      <c r="D22" s="178">
        <v>85</v>
      </c>
      <c r="E22" s="175">
        <v>5</v>
      </c>
      <c r="F22" s="178">
        <v>612</v>
      </c>
      <c r="G22" s="179">
        <v>31</v>
      </c>
      <c r="H22" s="161"/>
      <c r="I22" s="172">
        <v>1</v>
      </c>
      <c r="J22" s="173" t="s">
        <v>761</v>
      </c>
      <c r="K22" s="173" t="s">
        <v>43</v>
      </c>
      <c r="L22" s="174" t="s">
        <v>32</v>
      </c>
      <c r="M22" s="175">
        <v>0</v>
      </c>
      <c r="N22" s="176">
        <v>442</v>
      </c>
      <c r="O22" s="177">
        <v>28</v>
      </c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15.75" customHeight="1">
      <c r="A23" s="172">
        <v>7</v>
      </c>
      <c r="B23" s="173" t="s">
        <v>762</v>
      </c>
      <c r="C23" s="173" t="s">
        <v>696</v>
      </c>
      <c r="D23" s="178">
        <v>86</v>
      </c>
      <c r="E23" s="175">
        <v>6</v>
      </c>
      <c r="F23" s="178">
        <v>666</v>
      </c>
      <c r="G23" s="179">
        <v>27</v>
      </c>
      <c r="H23" s="161"/>
      <c r="I23" s="180">
        <v>6</v>
      </c>
      <c r="J23" s="173" t="s">
        <v>183</v>
      </c>
      <c r="K23" s="173" t="s">
        <v>21</v>
      </c>
      <c r="L23" s="178" t="s">
        <v>32</v>
      </c>
      <c r="M23" s="175">
        <v>0</v>
      </c>
      <c r="N23" s="178">
        <v>314</v>
      </c>
      <c r="O23" s="179">
        <v>13</v>
      </c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15.75" customHeight="1">
      <c r="A24" s="187">
        <v>5</v>
      </c>
      <c r="B24" s="182" t="s">
        <v>763</v>
      </c>
      <c r="C24" s="182" t="s">
        <v>252</v>
      </c>
      <c r="D24" s="183" t="s">
        <v>32</v>
      </c>
      <c r="E24" s="184">
        <v>0</v>
      </c>
      <c r="F24" s="183">
        <v>0</v>
      </c>
      <c r="G24" s="185">
        <v>0</v>
      </c>
      <c r="H24" s="161"/>
      <c r="I24" s="187">
        <v>5</v>
      </c>
      <c r="J24" s="182" t="s">
        <v>764</v>
      </c>
      <c r="K24" s="182" t="s">
        <v>59</v>
      </c>
      <c r="L24" s="183" t="s">
        <v>32</v>
      </c>
      <c r="M24" s="184">
        <v>0</v>
      </c>
      <c r="N24" s="183">
        <v>0</v>
      </c>
      <c r="O24" s="185">
        <v>0</v>
      </c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15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15.75" customHeight="1">
      <c r="A26" s="1"/>
      <c r="B26" s="2" t="s">
        <v>222</v>
      </c>
      <c r="C26" s="2"/>
      <c r="D26" s="2"/>
      <c r="E26" s="2"/>
      <c r="F26" s="2"/>
      <c r="G26" s="2"/>
      <c r="H26" s="161"/>
      <c r="I26" s="1"/>
      <c r="J26" s="2" t="s">
        <v>223</v>
      </c>
      <c r="K26" s="2"/>
      <c r="L26" s="2"/>
      <c r="M26" s="2"/>
      <c r="N26" s="2"/>
      <c r="O26" s="2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15.75" customHeight="1">
      <c r="A27" s="162"/>
      <c r="B27" s="163" t="s">
        <v>4</v>
      </c>
      <c r="C27" s="163" t="s">
        <v>5</v>
      </c>
      <c r="D27" s="164" t="s">
        <v>6</v>
      </c>
      <c r="E27" s="164" t="s">
        <v>7</v>
      </c>
      <c r="F27" s="164" t="s">
        <v>8</v>
      </c>
      <c r="G27" s="165" t="s">
        <v>9</v>
      </c>
      <c r="H27" s="161"/>
      <c r="I27" s="162"/>
      <c r="J27" s="163" t="s">
        <v>4</v>
      </c>
      <c r="K27" s="163" t="s">
        <v>5</v>
      </c>
      <c r="L27" s="164" t="s">
        <v>6</v>
      </c>
      <c r="M27" s="164" t="s">
        <v>7</v>
      </c>
      <c r="N27" s="164" t="s">
        <v>8</v>
      </c>
      <c r="O27" s="165" t="s">
        <v>9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15.75" customHeight="1">
      <c r="A28" s="166">
        <v>7</v>
      </c>
      <c r="B28" s="167" t="s">
        <v>765</v>
      </c>
      <c r="C28" s="167" t="s">
        <v>225</v>
      </c>
      <c r="D28" s="168">
        <v>92</v>
      </c>
      <c r="E28" s="169">
        <v>8</v>
      </c>
      <c r="F28" s="168">
        <v>722</v>
      </c>
      <c r="G28" s="170">
        <v>51</v>
      </c>
      <c r="H28" s="161"/>
      <c r="I28" s="171">
        <v>8</v>
      </c>
      <c r="J28" s="167" t="s">
        <v>766</v>
      </c>
      <c r="K28" s="167" t="s">
        <v>43</v>
      </c>
      <c r="L28" s="168">
        <v>90</v>
      </c>
      <c r="M28" s="169">
        <v>5</v>
      </c>
      <c r="N28" s="168">
        <v>713</v>
      </c>
      <c r="O28" s="170">
        <v>53</v>
      </c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15.75" customHeight="1">
      <c r="A29" s="180">
        <v>8</v>
      </c>
      <c r="B29" s="173" t="s">
        <v>767</v>
      </c>
      <c r="C29" s="173" t="s">
        <v>696</v>
      </c>
      <c r="D29" s="178">
        <v>87</v>
      </c>
      <c r="E29" s="175">
        <v>6</v>
      </c>
      <c r="F29" s="178">
        <v>720</v>
      </c>
      <c r="G29" s="179">
        <v>49</v>
      </c>
      <c r="H29" s="161"/>
      <c r="I29" s="172">
        <v>5</v>
      </c>
      <c r="J29" s="173" t="s">
        <v>768</v>
      </c>
      <c r="K29" s="173" t="s">
        <v>19</v>
      </c>
      <c r="L29" s="178">
        <v>93</v>
      </c>
      <c r="M29" s="175">
        <v>8</v>
      </c>
      <c r="N29" s="178">
        <v>636</v>
      </c>
      <c r="O29" s="179">
        <v>50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15.75" customHeight="1">
      <c r="A30" s="172">
        <v>3</v>
      </c>
      <c r="B30" s="173" t="s">
        <v>203</v>
      </c>
      <c r="C30" s="173" t="s">
        <v>187</v>
      </c>
      <c r="D30" s="178">
        <v>90</v>
      </c>
      <c r="E30" s="175">
        <v>7</v>
      </c>
      <c r="F30" s="178">
        <v>715</v>
      </c>
      <c r="G30" s="179">
        <v>44</v>
      </c>
      <c r="H30" s="161"/>
      <c r="I30" s="180">
        <v>6</v>
      </c>
      <c r="J30" s="173" t="s">
        <v>769</v>
      </c>
      <c r="K30" s="173" t="s">
        <v>145</v>
      </c>
      <c r="L30" s="178">
        <v>89</v>
      </c>
      <c r="M30" s="175">
        <v>4</v>
      </c>
      <c r="N30" s="178">
        <v>706</v>
      </c>
      <c r="O30" s="179">
        <v>47</v>
      </c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5.75" customHeight="1">
      <c r="A31" s="180">
        <v>2</v>
      </c>
      <c r="B31" s="173" t="s">
        <v>770</v>
      </c>
      <c r="C31" s="173" t="s">
        <v>59</v>
      </c>
      <c r="D31" s="178">
        <v>87</v>
      </c>
      <c r="E31" s="175">
        <v>6</v>
      </c>
      <c r="F31" s="178">
        <v>699</v>
      </c>
      <c r="G31" s="179">
        <v>40</v>
      </c>
      <c r="H31" s="161"/>
      <c r="I31" s="180">
        <v>2</v>
      </c>
      <c r="J31" s="173" t="s">
        <v>771</v>
      </c>
      <c r="K31" s="173" t="s">
        <v>43</v>
      </c>
      <c r="L31" s="178">
        <v>92</v>
      </c>
      <c r="M31" s="175">
        <v>7</v>
      </c>
      <c r="N31" s="178">
        <v>705</v>
      </c>
      <c r="O31" s="179">
        <v>47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15.75" customHeight="1">
      <c r="A32" s="172">
        <v>1</v>
      </c>
      <c r="B32" s="173" t="s">
        <v>772</v>
      </c>
      <c r="C32" s="173" t="s">
        <v>252</v>
      </c>
      <c r="D32" s="174">
        <v>81</v>
      </c>
      <c r="E32" s="175">
        <v>3</v>
      </c>
      <c r="F32" s="176">
        <v>703</v>
      </c>
      <c r="G32" s="177">
        <v>37</v>
      </c>
      <c r="H32" s="161"/>
      <c r="I32" s="172">
        <v>3</v>
      </c>
      <c r="J32" s="173" t="s">
        <v>773</v>
      </c>
      <c r="K32" s="173" t="s">
        <v>716</v>
      </c>
      <c r="L32" s="178">
        <v>92</v>
      </c>
      <c r="M32" s="175">
        <v>7</v>
      </c>
      <c r="N32" s="178">
        <v>556</v>
      </c>
      <c r="O32" s="179">
        <v>32</v>
      </c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15.75" customHeight="1">
      <c r="A33" s="172">
        <v>5</v>
      </c>
      <c r="B33" s="173" t="s">
        <v>774</v>
      </c>
      <c r="C33" s="173" t="s">
        <v>716</v>
      </c>
      <c r="D33" s="178">
        <v>83</v>
      </c>
      <c r="E33" s="175">
        <v>4</v>
      </c>
      <c r="F33" s="178">
        <v>694</v>
      </c>
      <c r="G33" s="179">
        <v>34</v>
      </c>
      <c r="H33" s="161"/>
      <c r="I33" s="172">
        <v>1</v>
      </c>
      <c r="J33" s="173" t="s">
        <v>775</v>
      </c>
      <c r="K33" s="173" t="s">
        <v>666</v>
      </c>
      <c r="L33" s="174">
        <v>79</v>
      </c>
      <c r="M33" s="175">
        <v>2</v>
      </c>
      <c r="N33" s="176">
        <v>623</v>
      </c>
      <c r="O33" s="177">
        <v>27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5.75" customHeight="1">
      <c r="A34" s="180">
        <v>4</v>
      </c>
      <c r="B34" s="173" t="s">
        <v>776</v>
      </c>
      <c r="C34" s="173" t="s">
        <v>666</v>
      </c>
      <c r="D34" s="178">
        <v>80</v>
      </c>
      <c r="E34" s="175">
        <v>2</v>
      </c>
      <c r="F34" s="178">
        <v>687</v>
      </c>
      <c r="G34" s="179">
        <v>33</v>
      </c>
      <c r="H34" s="161"/>
      <c r="I34" s="172">
        <v>7</v>
      </c>
      <c r="J34" s="173" t="s">
        <v>777</v>
      </c>
      <c r="K34" s="173" t="s">
        <v>59</v>
      </c>
      <c r="L34" s="178">
        <v>82</v>
      </c>
      <c r="M34" s="175">
        <v>3</v>
      </c>
      <c r="N34" s="178">
        <v>626</v>
      </c>
      <c r="O34" s="179">
        <v>25</v>
      </c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5.75" customHeight="1">
      <c r="A35" s="181">
        <v>6</v>
      </c>
      <c r="B35" s="182" t="s">
        <v>778</v>
      </c>
      <c r="C35" s="182" t="s">
        <v>396</v>
      </c>
      <c r="D35" s="183">
        <v>80</v>
      </c>
      <c r="E35" s="184">
        <v>2</v>
      </c>
      <c r="F35" s="183">
        <v>641</v>
      </c>
      <c r="G35" s="185">
        <v>14</v>
      </c>
      <c r="H35" s="161"/>
      <c r="I35" s="181">
        <v>4</v>
      </c>
      <c r="J35" s="182" t="s">
        <v>779</v>
      </c>
      <c r="K35" s="182" t="s">
        <v>252</v>
      </c>
      <c r="L35" s="183" t="s">
        <v>32</v>
      </c>
      <c r="M35" s="184">
        <v>0</v>
      </c>
      <c r="N35" s="183">
        <v>0</v>
      </c>
      <c r="O35" s="185">
        <v>0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5.7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5.75" customHeight="1">
      <c r="A37" s="161"/>
      <c r="B37" s="4" t="s">
        <v>780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15.75" customHeight="1">
      <c r="A38" s="161"/>
      <c r="B38" s="22" t="s">
        <v>47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5.75" customHeight="1">
      <c r="A39" s="161"/>
      <c r="B39" s="4" t="s">
        <v>48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5.75" customHeight="1">
      <c r="A40" s="161"/>
      <c r="B40" s="4" t="s">
        <v>49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5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649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162"/>
      <c r="B4" s="163" t="s">
        <v>4</v>
      </c>
      <c r="C4" s="163" t="s">
        <v>5</v>
      </c>
      <c r="D4" s="164" t="s">
        <v>6</v>
      </c>
      <c r="E4" s="164" t="s">
        <v>7</v>
      </c>
      <c r="F4" s="164" t="s">
        <v>8</v>
      </c>
      <c r="G4" s="165" t="s">
        <v>9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32"/>
      <c r="V4" s="32"/>
      <c r="W4" s="32"/>
      <c r="X4" s="32"/>
      <c r="Y4" s="32"/>
      <c r="Z4" s="32"/>
    </row>
    <row r="5" spans="1:26" ht="15.75" customHeight="1">
      <c r="A5" s="189">
        <v>3</v>
      </c>
      <c r="B5" s="190" t="s">
        <v>728</v>
      </c>
      <c r="C5" s="190" t="s">
        <v>252</v>
      </c>
      <c r="D5" s="191">
        <v>92</v>
      </c>
      <c r="E5" s="192">
        <v>3</v>
      </c>
      <c r="F5" s="191">
        <v>750</v>
      </c>
      <c r="G5" s="193">
        <v>29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32"/>
      <c r="V5" s="32"/>
      <c r="W5" s="32"/>
      <c r="X5" s="32"/>
      <c r="Y5" s="32"/>
      <c r="Z5" s="32"/>
    </row>
    <row r="6" spans="1:26" ht="15.75" customHeight="1">
      <c r="A6" s="194">
        <v>1</v>
      </c>
      <c r="B6" s="195" t="s">
        <v>712</v>
      </c>
      <c r="C6" s="195" t="s">
        <v>252</v>
      </c>
      <c r="D6" s="196">
        <v>98</v>
      </c>
      <c r="E6" s="196">
        <v>4</v>
      </c>
      <c r="F6" s="197">
        <v>750</v>
      </c>
      <c r="G6" s="198">
        <v>28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32"/>
      <c r="V6" s="32"/>
      <c r="W6" s="32"/>
      <c r="X6" s="32"/>
      <c r="Y6" s="32"/>
      <c r="Z6" s="32"/>
    </row>
    <row r="7" spans="1:26" ht="15.75" customHeight="1">
      <c r="A7" s="199">
        <v>4</v>
      </c>
      <c r="B7" s="195" t="s">
        <v>765</v>
      </c>
      <c r="C7" s="195" t="s">
        <v>225</v>
      </c>
      <c r="D7" s="200">
        <v>92</v>
      </c>
      <c r="E7" s="196">
        <v>3</v>
      </c>
      <c r="F7" s="200">
        <v>722</v>
      </c>
      <c r="G7" s="201">
        <v>19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32"/>
      <c r="V7" s="32"/>
      <c r="W7" s="32"/>
      <c r="X7" s="32"/>
      <c r="Y7" s="32"/>
      <c r="Z7" s="32"/>
    </row>
    <row r="8" spans="1:26" ht="15.75" customHeight="1">
      <c r="A8" s="202">
        <v>2</v>
      </c>
      <c r="B8" s="203" t="s">
        <v>779</v>
      </c>
      <c r="C8" s="203" t="s">
        <v>252</v>
      </c>
      <c r="D8" s="204" t="s">
        <v>32</v>
      </c>
      <c r="E8" s="205">
        <v>0</v>
      </c>
      <c r="F8" s="204">
        <v>0</v>
      </c>
      <c r="G8" s="206">
        <v>0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32"/>
      <c r="V8" s="32"/>
      <c r="W8" s="32"/>
      <c r="X8" s="32"/>
      <c r="Y8" s="32"/>
      <c r="Z8" s="32"/>
    </row>
    <row r="9" spans="1:26" ht="15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32"/>
      <c r="V9" s="32"/>
      <c r="W9" s="32"/>
      <c r="X9" s="32"/>
      <c r="Y9" s="32"/>
      <c r="Z9" s="32"/>
    </row>
    <row r="10" spans="1:26" ht="15.75" customHeight="1">
      <c r="A10" s="188"/>
      <c r="B10" s="4" t="s">
        <v>295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32"/>
      <c r="V10" s="32"/>
      <c r="W10" s="32"/>
      <c r="X10" s="32"/>
      <c r="Y10" s="32"/>
      <c r="Z10" s="32"/>
    </row>
    <row r="11" spans="1:26" ht="15.75" customHeight="1">
      <c r="A11" s="188"/>
      <c r="B11" s="22" t="s">
        <v>47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32"/>
      <c r="V11" s="32"/>
      <c r="W11" s="32"/>
      <c r="X11" s="32"/>
      <c r="Y11" s="32"/>
      <c r="Z11" s="32"/>
    </row>
    <row r="12" spans="1:26" ht="15.75" customHeight="1">
      <c r="A12" s="188"/>
      <c r="B12" s="4" t="s">
        <v>48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32"/>
      <c r="V12" s="32"/>
      <c r="W12" s="32"/>
      <c r="X12" s="32"/>
      <c r="Y12" s="32"/>
      <c r="Z12" s="32"/>
    </row>
    <row r="13" spans="1:26" ht="15.75" customHeight="1">
      <c r="A13" s="188"/>
      <c r="B13" s="4" t="s">
        <v>49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32"/>
      <c r="V13" s="32"/>
      <c r="W13" s="32"/>
      <c r="X13" s="32"/>
      <c r="Y13" s="32"/>
      <c r="Z13" s="32"/>
    </row>
    <row r="14" spans="21:26" ht="15.75" customHeight="1">
      <c r="U14" s="32"/>
      <c r="V14" s="32"/>
      <c r="W14" s="32"/>
      <c r="X14" s="32"/>
      <c r="Y14" s="32"/>
      <c r="Z14" s="32"/>
    </row>
    <row r="15" spans="21:26" ht="15.75" customHeight="1">
      <c r="U15" s="32"/>
      <c r="V15" s="32"/>
      <c r="W15" s="32"/>
      <c r="X15" s="32"/>
      <c r="Y15" s="32"/>
      <c r="Z15" s="32"/>
    </row>
    <row r="16" spans="21:26" ht="15.75" customHeight="1">
      <c r="U16" s="32"/>
      <c r="V16" s="32"/>
      <c r="W16" s="32"/>
      <c r="X16" s="32"/>
      <c r="Y16" s="32"/>
      <c r="Z16" s="32"/>
    </row>
    <row r="17" spans="21:26" ht="15.75" customHeight="1">
      <c r="U17" s="32"/>
      <c r="V17" s="32"/>
      <c r="W17" s="32"/>
      <c r="X17" s="32"/>
      <c r="Y17" s="32"/>
      <c r="Z17" s="32"/>
    </row>
    <row r="18" spans="21:26" ht="15.75" customHeight="1">
      <c r="U18" s="32"/>
      <c r="V18" s="32"/>
      <c r="W18" s="32"/>
      <c r="X18" s="32"/>
      <c r="Y18" s="32"/>
      <c r="Z18" s="32"/>
    </row>
    <row r="19" spans="21:26" ht="15.75" customHeight="1">
      <c r="U19" s="32"/>
      <c r="V19" s="32"/>
      <c r="W19" s="32"/>
      <c r="X19" s="32"/>
      <c r="Y19" s="32"/>
      <c r="Z19" s="32"/>
    </row>
    <row r="20" spans="21:26" ht="15.75" customHeight="1">
      <c r="U20" s="32"/>
      <c r="V20" s="32"/>
      <c r="W20" s="32"/>
      <c r="X20" s="32"/>
      <c r="Y20" s="32"/>
      <c r="Z20" s="32"/>
    </row>
    <row r="21" spans="21:26" ht="15.75" customHeight="1">
      <c r="U21" s="32"/>
      <c r="V21" s="32"/>
      <c r="W21" s="32"/>
      <c r="X21" s="32"/>
      <c r="Y21" s="32"/>
      <c r="Z21" s="32"/>
    </row>
    <row r="22" spans="21:26" ht="15.75" customHeight="1">
      <c r="U22" s="32"/>
      <c r="V22" s="32"/>
      <c r="W22" s="32"/>
      <c r="X22" s="32"/>
      <c r="Y22" s="32"/>
      <c r="Z22" s="32"/>
    </row>
    <row r="23" spans="21:26" ht="15.75" customHeight="1">
      <c r="U23" s="32"/>
      <c r="V23" s="32"/>
      <c r="W23" s="32"/>
      <c r="X23" s="32"/>
      <c r="Y23" s="32"/>
      <c r="Z23" s="32"/>
    </row>
    <row r="24" spans="21:26" ht="15.75" customHeight="1">
      <c r="U24" s="32"/>
      <c r="V24" s="32"/>
      <c r="W24" s="32"/>
      <c r="X24" s="32"/>
      <c r="Y24" s="32"/>
      <c r="Z24" s="32"/>
    </row>
    <row r="25" spans="21:26" ht="15.75" customHeight="1">
      <c r="U25" s="32"/>
      <c r="V25" s="32"/>
      <c r="W25" s="32"/>
      <c r="X25" s="32"/>
      <c r="Y25" s="32"/>
      <c r="Z25" s="32"/>
    </row>
    <row r="26" spans="21:26" ht="15.75" customHeight="1">
      <c r="U26" s="32"/>
      <c r="V26" s="32"/>
      <c r="W26" s="32"/>
      <c r="X26" s="32"/>
      <c r="Y26" s="32"/>
      <c r="Z26" s="32"/>
    </row>
    <row r="27" spans="21:26" ht="15.75" customHeight="1">
      <c r="U27" s="32"/>
      <c r="V27" s="32"/>
      <c r="W27" s="32"/>
      <c r="X27" s="32"/>
      <c r="Y27" s="32"/>
      <c r="Z27" s="32"/>
    </row>
    <row r="28" spans="21:26" ht="15.75" customHeight="1">
      <c r="U28" s="32"/>
      <c r="V28" s="32"/>
      <c r="W28" s="32"/>
      <c r="X28" s="32"/>
      <c r="Y28" s="32"/>
      <c r="Z28" s="32"/>
    </row>
    <row r="29" spans="21:26" ht="15.75" customHeight="1">
      <c r="U29" s="32"/>
      <c r="V29" s="32"/>
      <c r="W29" s="32"/>
      <c r="X29" s="32"/>
      <c r="Y29" s="32"/>
      <c r="Z29" s="32"/>
    </row>
    <row r="30" spans="21:26" ht="15.75" customHeight="1">
      <c r="U30" s="32"/>
      <c r="V30" s="32"/>
      <c r="W30" s="32"/>
      <c r="X30" s="32"/>
      <c r="Y30" s="32"/>
      <c r="Z30" s="32"/>
    </row>
    <row r="31" spans="21:26" ht="15.75" customHeight="1">
      <c r="U31" s="32"/>
      <c r="V31" s="32"/>
      <c r="W31" s="32"/>
      <c r="X31" s="32"/>
      <c r="Y31" s="32"/>
      <c r="Z31" s="32"/>
    </row>
    <row r="32" spans="21:26" ht="15.75" customHeight="1">
      <c r="U32" s="32"/>
      <c r="V32" s="32"/>
      <c r="W32" s="32"/>
      <c r="X32" s="32"/>
      <c r="Y32" s="32"/>
      <c r="Z32" s="32"/>
    </row>
    <row r="33" spans="21:26" ht="15.75" customHeight="1">
      <c r="U33" s="32"/>
      <c r="V33" s="32"/>
      <c r="W33" s="32"/>
      <c r="X33" s="32"/>
      <c r="Y33" s="32"/>
      <c r="Z33" s="32"/>
    </row>
    <row r="34" spans="21:26" ht="15.75" customHeight="1">
      <c r="U34" s="32"/>
      <c r="V34" s="32"/>
      <c r="W34" s="32"/>
      <c r="X34" s="32"/>
      <c r="Y34" s="32"/>
      <c r="Z34" s="32"/>
    </row>
    <row r="35" spans="21:26" ht="15.75" customHeight="1">
      <c r="U35" s="32"/>
      <c r="V35" s="32"/>
      <c r="W35" s="32"/>
      <c r="X35" s="32"/>
      <c r="Y35" s="32"/>
      <c r="Z35" s="32"/>
    </row>
    <row r="36" spans="21:26" ht="15.75" customHeight="1">
      <c r="U36" s="32"/>
      <c r="V36" s="32"/>
      <c r="W36" s="32"/>
      <c r="X36" s="32"/>
      <c r="Y36" s="32"/>
      <c r="Z36" s="32"/>
    </row>
    <row r="37" spans="21:26" ht="15.75" customHeight="1">
      <c r="U37" s="32"/>
      <c r="V37" s="32"/>
      <c r="W37" s="32"/>
      <c r="X37" s="32"/>
      <c r="Y37" s="32"/>
      <c r="Z37" s="32"/>
    </row>
    <row r="38" spans="21:26" ht="15.75" customHeight="1">
      <c r="U38" s="32"/>
      <c r="V38" s="32"/>
      <c r="W38" s="32"/>
      <c r="X38" s="32"/>
      <c r="Y38" s="32"/>
      <c r="Z38" s="32"/>
    </row>
    <row r="39" spans="21:26" ht="15.75" customHeight="1">
      <c r="U39" s="32"/>
      <c r="V39" s="32"/>
      <c r="W39" s="32"/>
      <c r="X39" s="32"/>
      <c r="Y39" s="32"/>
      <c r="Z39" s="32"/>
    </row>
    <row r="40" spans="21:26" ht="15.75" customHeight="1">
      <c r="U40" s="32"/>
      <c r="V40" s="32"/>
      <c r="W40" s="32"/>
      <c r="X40" s="32"/>
      <c r="Y40" s="32"/>
      <c r="Z40" s="32"/>
    </row>
    <row r="41" spans="21:26" ht="15.75" customHeight="1">
      <c r="U41" s="32"/>
      <c r="V41" s="32"/>
      <c r="W41" s="32"/>
      <c r="X41" s="32"/>
      <c r="Y41" s="32"/>
      <c r="Z41" s="32"/>
    </row>
    <row r="42" spans="21:26" ht="15.75" customHeight="1">
      <c r="U42" s="32"/>
      <c r="V42" s="32"/>
      <c r="W42" s="32"/>
      <c r="X42" s="32"/>
      <c r="Y42" s="32"/>
      <c r="Z42" s="32"/>
    </row>
    <row r="43" spans="21:26" ht="15.75" customHeight="1">
      <c r="U43" s="32"/>
      <c r="V43" s="32"/>
      <c r="W43" s="32"/>
      <c r="X43" s="32"/>
      <c r="Y43" s="32"/>
      <c r="Z43" s="32"/>
    </row>
    <row r="44" spans="21:26" ht="15.75" customHeight="1">
      <c r="U44" s="32"/>
      <c r="V44" s="32"/>
      <c r="W44" s="32"/>
      <c r="X44" s="32"/>
      <c r="Y44" s="32"/>
      <c r="Z44" s="32"/>
    </row>
    <row r="45" spans="21:26" ht="15.75" customHeight="1">
      <c r="U45" s="32"/>
      <c r="V45" s="32"/>
      <c r="W45" s="32"/>
      <c r="X45" s="32"/>
      <c r="Y45" s="32"/>
      <c r="Z45" s="32"/>
    </row>
    <row r="46" spans="21:26" ht="15.75" customHeight="1">
      <c r="U46" s="32"/>
      <c r="V46" s="32"/>
      <c r="W46" s="32"/>
      <c r="X46" s="32"/>
      <c r="Y46" s="32"/>
      <c r="Z46" s="32"/>
    </row>
    <row r="47" spans="21:26" ht="15.75" customHeight="1">
      <c r="U47" s="32"/>
      <c r="V47" s="32"/>
      <c r="W47" s="32"/>
      <c r="X47" s="32"/>
      <c r="Y47" s="32"/>
      <c r="Z47" s="32"/>
    </row>
    <row r="48" spans="21:26" ht="15.75" customHeight="1">
      <c r="U48" s="32"/>
      <c r="V48" s="32"/>
      <c r="W48" s="32"/>
      <c r="X48" s="32"/>
      <c r="Y48" s="32"/>
      <c r="Z48" s="32"/>
    </row>
    <row r="49" spans="21:26" ht="15.75" customHeight="1">
      <c r="U49" s="32"/>
      <c r="V49" s="32"/>
      <c r="W49" s="32"/>
      <c r="X49" s="32"/>
      <c r="Y49" s="32"/>
      <c r="Z49" s="32"/>
    </row>
    <row r="50" spans="21:26" ht="15.75" customHeight="1">
      <c r="U50" s="32"/>
      <c r="V50" s="32"/>
      <c r="W50" s="32"/>
      <c r="X50" s="32"/>
      <c r="Y50" s="32"/>
      <c r="Z50" s="32"/>
    </row>
    <row r="51" spans="21:26" ht="15.75" customHeight="1">
      <c r="U51" s="32"/>
      <c r="V51" s="32"/>
      <c r="W51" s="32"/>
      <c r="X51" s="32"/>
      <c r="Y51" s="32"/>
      <c r="Z51" s="32"/>
    </row>
    <row r="52" spans="21:26" ht="15.75" customHeight="1">
      <c r="U52" s="32"/>
      <c r="V52" s="32"/>
      <c r="W52" s="32"/>
      <c r="X52" s="32"/>
      <c r="Y52" s="32"/>
      <c r="Z52" s="32"/>
    </row>
    <row r="53" spans="21:26" ht="15.75" customHeight="1">
      <c r="U53" s="32"/>
      <c r="V53" s="32"/>
      <c r="W53" s="32"/>
      <c r="X53" s="32"/>
      <c r="Y53" s="32"/>
      <c r="Z53" s="32"/>
    </row>
    <row r="54" spans="21:26" ht="15.75" customHeight="1">
      <c r="U54" s="32"/>
      <c r="V54" s="32"/>
      <c r="W54" s="32"/>
      <c r="X54" s="32"/>
      <c r="Y54" s="32"/>
      <c r="Z54" s="32"/>
    </row>
    <row r="55" spans="21:26" ht="15.75" customHeight="1">
      <c r="U55" s="32"/>
      <c r="V55" s="32"/>
      <c r="W55" s="32"/>
      <c r="X55" s="32"/>
      <c r="Y55" s="32"/>
      <c r="Z55" s="32"/>
    </row>
    <row r="56" spans="21:26" ht="15.75" customHeight="1">
      <c r="U56" s="32"/>
      <c r="V56" s="32"/>
      <c r="W56" s="32"/>
      <c r="X56" s="32"/>
      <c r="Y56" s="32"/>
      <c r="Z56" s="32"/>
    </row>
    <row r="57" spans="21:26" ht="15.75" customHeight="1">
      <c r="U57" s="32"/>
      <c r="V57" s="32"/>
      <c r="W57" s="32"/>
      <c r="X57" s="32"/>
      <c r="Y57" s="32"/>
      <c r="Z57" s="32"/>
    </row>
    <row r="58" spans="21:26" ht="15.75" customHeight="1">
      <c r="U58" s="32"/>
      <c r="V58" s="32"/>
      <c r="W58" s="32"/>
      <c r="X58" s="32"/>
      <c r="Y58" s="32"/>
      <c r="Z58" s="32"/>
    </row>
    <row r="59" spans="21:26" ht="15.75" customHeight="1">
      <c r="U59" s="32"/>
      <c r="V59" s="32"/>
      <c r="W59" s="32"/>
      <c r="X59" s="32"/>
      <c r="Y59" s="32"/>
      <c r="Z59" s="32"/>
    </row>
    <row r="60" spans="21:26" ht="15.75" customHeight="1">
      <c r="U60" s="32"/>
      <c r="V60" s="32"/>
      <c r="W60" s="32"/>
      <c r="X60" s="32"/>
      <c r="Y60" s="32"/>
      <c r="Z60" s="32"/>
    </row>
    <row r="61" spans="21:26" ht="15.75" customHeight="1">
      <c r="U61" s="32"/>
      <c r="V61" s="32"/>
      <c r="W61" s="32"/>
      <c r="X61" s="32"/>
      <c r="Y61" s="32"/>
      <c r="Z61" s="32"/>
    </row>
    <row r="62" spans="21:26" ht="15.75" customHeight="1">
      <c r="U62" s="32"/>
      <c r="V62" s="32"/>
      <c r="W62" s="32"/>
      <c r="X62" s="32"/>
      <c r="Y62" s="32"/>
      <c r="Z62" s="32"/>
    </row>
    <row r="63" spans="21:26" ht="15.75" customHeight="1">
      <c r="U63" s="32"/>
      <c r="V63" s="32"/>
      <c r="W63" s="32"/>
      <c r="X63" s="32"/>
      <c r="Y63" s="32"/>
      <c r="Z63" s="32"/>
    </row>
    <row r="64" spans="21:26" ht="15.75" customHeight="1">
      <c r="U64" s="32"/>
      <c r="V64" s="32"/>
      <c r="W64" s="32"/>
      <c r="X64" s="32"/>
      <c r="Y64" s="32"/>
      <c r="Z64" s="32"/>
    </row>
    <row r="65" spans="21:26" ht="15.75" customHeight="1">
      <c r="U65" s="32"/>
      <c r="V65" s="32"/>
      <c r="W65" s="32"/>
      <c r="X65" s="32"/>
      <c r="Y65" s="32"/>
      <c r="Z65" s="32"/>
    </row>
    <row r="66" spans="21:26" ht="15.75" customHeight="1">
      <c r="U66" s="32"/>
      <c r="V66" s="32"/>
      <c r="W66" s="32"/>
      <c r="X66" s="32"/>
      <c r="Y66" s="32"/>
      <c r="Z66" s="32"/>
    </row>
    <row r="67" spans="21:26" ht="15.75" customHeight="1">
      <c r="U67" s="32"/>
      <c r="V67" s="32"/>
      <c r="W67" s="32"/>
      <c r="X67" s="32"/>
      <c r="Y67" s="32"/>
      <c r="Z67" s="32"/>
    </row>
    <row r="68" spans="21:26" ht="15.75" customHeight="1">
      <c r="U68" s="32"/>
      <c r="V68" s="32"/>
      <c r="W68" s="32"/>
      <c r="X68" s="32"/>
      <c r="Y68" s="32"/>
      <c r="Z68" s="32"/>
    </row>
    <row r="69" spans="21:26" ht="15.75" customHeight="1">
      <c r="U69" s="32"/>
      <c r="V69" s="32"/>
      <c r="W69" s="32"/>
      <c r="X69" s="32"/>
      <c r="Y69" s="32"/>
      <c r="Z69" s="32"/>
    </row>
    <row r="70" spans="21:26" ht="15.75" customHeight="1">
      <c r="U70" s="32"/>
      <c r="V70" s="32"/>
      <c r="W70" s="32"/>
      <c r="X70" s="32"/>
      <c r="Y70" s="32"/>
      <c r="Z70" s="32"/>
    </row>
    <row r="71" spans="21:26" ht="15.75" customHeight="1"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177</v>
      </c>
      <c r="H3" s="32"/>
      <c r="I3" s="1"/>
      <c r="J3" s="2" t="s">
        <v>178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11">
        <v>9</v>
      </c>
      <c r="B5" s="12" t="s">
        <v>179</v>
      </c>
      <c r="C5" s="12" t="s">
        <v>109</v>
      </c>
      <c r="D5" s="33">
        <v>168</v>
      </c>
      <c r="E5" s="13">
        <v>4</v>
      </c>
      <c r="F5" s="33">
        <v>1373</v>
      </c>
      <c r="G5" s="34">
        <v>53</v>
      </c>
      <c r="H5" s="32"/>
      <c r="I5" s="11">
        <v>5</v>
      </c>
      <c r="J5" s="12" t="s">
        <v>180</v>
      </c>
      <c r="K5" s="12" t="s">
        <v>21</v>
      </c>
      <c r="L5" s="33">
        <v>172</v>
      </c>
      <c r="M5" s="13">
        <v>9</v>
      </c>
      <c r="N5" s="33">
        <v>1364</v>
      </c>
      <c r="O5" s="34">
        <v>61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35">
        <v>8</v>
      </c>
      <c r="B6" s="16" t="s">
        <v>181</v>
      </c>
      <c r="C6" s="16" t="s">
        <v>124</v>
      </c>
      <c r="D6" s="36">
        <v>174</v>
      </c>
      <c r="E6" s="18">
        <v>9</v>
      </c>
      <c r="F6" s="36">
        <v>1365</v>
      </c>
      <c r="G6" s="37">
        <v>53</v>
      </c>
      <c r="H6" s="32"/>
      <c r="I6" s="35">
        <v>8</v>
      </c>
      <c r="J6" s="16" t="s">
        <v>182</v>
      </c>
      <c r="K6" s="16" t="s">
        <v>70</v>
      </c>
      <c r="L6" s="36">
        <v>170</v>
      </c>
      <c r="M6" s="18">
        <v>8</v>
      </c>
      <c r="N6" s="36">
        <v>1353</v>
      </c>
      <c r="O6" s="37">
        <v>57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5</v>
      </c>
      <c r="B7" s="16" t="s">
        <v>183</v>
      </c>
      <c r="C7" s="16" t="s">
        <v>21</v>
      </c>
      <c r="D7" s="36">
        <v>169</v>
      </c>
      <c r="E7" s="18">
        <v>5</v>
      </c>
      <c r="F7" s="36">
        <v>1363</v>
      </c>
      <c r="G7" s="37">
        <v>50</v>
      </c>
      <c r="H7" s="32"/>
      <c r="I7" s="15">
        <v>1</v>
      </c>
      <c r="J7" s="16" t="s">
        <v>184</v>
      </c>
      <c r="K7" s="16" t="s">
        <v>90</v>
      </c>
      <c r="L7" s="17">
        <v>166</v>
      </c>
      <c r="M7" s="18">
        <v>5</v>
      </c>
      <c r="N7" s="20">
        <v>1327</v>
      </c>
      <c r="O7" s="21">
        <v>51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35">
        <v>6</v>
      </c>
      <c r="B8" s="16" t="s">
        <v>185</v>
      </c>
      <c r="C8" s="16" t="s">
        <v>72</v>
      </c>
      <c r="D8" s="36">
        <v>170</v>
      </c>
      <c r="E8" s="18">
        <v>7</v>
      </c>
      <c r="F8" s="36">
        <v>1342</v>
      </c>
      <c r="G8" s="37">
        <v>45</v>
      </c>
      <c r="H8" s="32"/>
      <c r="I8" s="35">
        <v>4</v>
      </c>
      <c r="J8" s="16" t="s">
        <v>186</v>
      </c>
      <c r="K8" s="16" t="s">
        <v>187</v>
      </c>
      <c r="L8" s="36">
        <v>170</v>
      </c>
      <c r="M8" s="18">
        <v>8</v>
      </c>
      <c r="N8" s="36">
        <v>1318</v>
      </c>
      <c r="O8" s="37">
        <v>48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35">
        <v>2</v>
      </c>
      <c r="B9" s="16" t="s">
        <v>188</v>
      </c>
      <c r="C9" s="16" t="s">
        <v>119</v>
      </c>
      <c r="D9" s="36" t="s">
        <v>32</v>
      </c>
      <c r="E9" s="18">
        <v>0</v>
      </c>
      <c r="F9" s="36">
        <v>1176</v>
      </c>
      <c r="G9" s="37">
        <v>43</v>
      </c>
      <c r="H9" s="32"/>
      <c r="I9" s="15">
        <v>7</v>
      </c>
      <c r="J9" s="16" t="s">
        <v>189</v>
      </c>
      <c r="K9" s="16" t="s">
        <v>77</v>
      </c>
      <c r="L9" s="36">
        <v>162</v>
      </c>
      <c r="M9" s="18">
        <v>4</v>
      </c>
      <c r="N9" s="36">
        <v>1317</v>
      </c>
      <c r="O9" s="37">
        <v>47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35">
        <v>4</v>
      </c>
      <c r="B10" s="16" t="s">
        <v>190</v>
      </c>
      <c r="C10" s="16" t="s">
        <v>191</v>
      </c>
      <c r="D10" s="36">
        <v>170</v>
      </c>
      <c r="E10" s="18">
        <v>7</v>
      </c>
      <c r="F10" s="36">
        <v>1330</v>
      </c>
      <c r="G10" s="37">
        <v>39</v>
      </c>
      <c r="H10" s="32"/>
      <c r="I10" s="15">
        <v>9</v>
      </c>
      <c r="J10" s="16" t="s">
        <v>192</v>
      </c>
      <c r="K10" s="16" t="s">
        <v>70</v>
      </c>
      <c r="L10" s="36">
        <v>160</v>
      </c>
      <c r="M10" s="18">
        <v>3</v>
      </c>
      <c r="N10" s="36">
        <v>1271</v>
      </c>
      <c r="O10" s="37">
        <v>33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1</v>
      </c>
      <c r="B11" s="16" t="s">
        <v>193</v>
      </c>
      <c r="C11" s="16" t="s">
        <v>114</v>
      </c>
      <c r="D11" s="17">
        <v>159</v>
      </c>
      <c r="E11" s="18">
        <v>2</v>
      </c>
      <c r="F11" s="20">
        <v>1316</v>
      </c>
      <c r="G11" s="21">
        <v>33</v>
      </c>
      <c r="H11" s="32"/>
      <c r="I11" s="35">
        <v>2</v>
      </c>
      <c r="J11" s="16" t="s">
        <v>194</v>
      </c>
      <c r="K11" s="16" t="s">
        <v>168</v>
      </c>
      <c r="L11" s="36">
        <v>169</v>
      </c>
      <c r="M11" s="18">
        <v>6</v>
      </c>
      <c r="N11" s="36">
        <v>1275</v>
      </c>
      <c r="O11" s="37">
        <v>31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7</v>
      </c>
      <c r="B12" s="16" t="s">
        <v>195</v>
      </c>
      <c r="C12" s="16" t="s">
        <v>68</v>
      </c>
      <c r="D12" s="36">
        <v>167</v>
      </c>
      <c r="E12" s="18">
        <v>3</v>
      </c>
      <c r="F12" s="36">
        <v>1316</v>
      </c>
      <c r="G12" s="37">
        <v>30</v>
      </c>
      <c r="H12" s="32"/>
      <c r="I12" s="35">
        <v>6</v>
      </c>
      <c r="J12" s="16" t="s">
        <v>196</v>
      </c>
      <c r="K12" s="16" t="s">
        <v>52</v>
      </c>
      <c r="L12" s="36">
        <v>156</v>
      </c>
      <c r="M12" s="18">
        <v>2</v>
      </c>
      <c r="N12" s="36">
        <v>1257</v>
      </c>
      <c r="O12" s="37">
        <v>30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23">
        <v>3</v>
      </c>
      <c r="B13" s="24" t="s">
        <v>197</v>
      </c>
      <c r="C13" s="24" t="s">
        <v>187</v>
      </c>
      <c r="D13" s="38">
        <v>174</v>
      </c>
      <c r="E13" s="26">
        <v>9</v>
      </c>
      <c r="F13" s="38">
        <v>1300</v>
      </c>
      <c r="G13" s="39">
        <v>28</v>
      </c>
      <c r="H13" s="32"/>
      <c r="I13" s="23">
        <v>3</v>
      </c>
      <c r="J13" s="24" t="s">
        <v>198</v>
      </c>
      <c r="K13" s="24" t="s">
        <v>11</v>
      </c>
      <c r="L13" s="38" t="s">
        <v>32</v>
      </c>
      <c r="M13" s="26">
        <v>0</v>
      </c>
      <c r="N13" s="38">
        <v>447</v>
      </c>
      <c r="O13" s="39">
        <v>6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32"/>
      <c r="I15" s="1"/>
      <c r="J15" s="2" t="s">
        <v>200</v>
      </c>
      <c r="K15" s="2"/>
      <c r="L15" s="2"/>
      <c r="M15" s="2"/>
      <c r="N15" s="2"/>
      <c r="O15" s="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2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0">
        <v>6</v>
      </c>
      <c r="B17" s="12" t="s">
        <v>201</v>
      </c>
      <c r="C17" s="12" t="s">
        <v>191</v>
      </c>
      <c r="D17" s="33">
        <v>167</v>
      </c>
      <c r="E17" s="13">
        <v>9</v>
      </c>
      <c r="F17" s="33">
        <v>1323</v>
      </c>
      <c r="G17" s="34">
        <v>65</v>
      </c>
      <c r="H17" s="32"/>
      <c r="I17" s="40">
        <v>6</v>
      </c>
      <c r="J17" s="12" t="s">
        <v>202</v>
      </c>
      <c r="K17" s="12" t="s">
        <v>191</v>
      </c>
      <c r="L17" s="33">
        <v>164</v>
      </c>
      <c r="M17" s="13">
        <v>6</v>
      </c>
      <c r="N17" s="33">
        <v>1302</v>
      </c>
      <c r="O17" s="34">
        <v>59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15">
        <v>3</v>
      </c>
      <c r="B18" s="16" t="s">
        <v>203</v>
      </c>
      <c r="C18" s="16" t="s">
        <v>187</v>
      </c>
      <c r="D18" s="36">
        <v>160</v>
      </c>
      <c r="E18" s="18">
        <v>5</v>
      </c>
      <c r="F18" s="36">
        <v>1313</v>
      </c>
      <c r="G18" s="37">
        <v>59</v>
      </c>
      <c r="H18" s="32"/>
      <c r="I18" s="15">
        <v>7</v>
      </c>
      <c r="J18" s="16" t="s">
        <v>204</v>
      </c>
      <c r="K18" s="16" t="s">
        <v>205</v>
      </c>
      <c r="L18" s="36">
        <v>173</v>
      </c>
      <c r="M18" s="18">
        <v>9</v>
      </c>
      <c r="N18" s="36">
        <v>1308</v>
      </c>
      <c r="O18" s="37">
        <v>58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7</v>
      </c>
      <c r="B19" s="16" t="s">
        <v>206</v>
      </c>
      <c r="C19" s="16" t="s">
        <v>191</v>
      </c>
      <c r="D19" s="36">
        <v>153</v>
      </c>
      <c r="E19" s="18">
        <v>4</v>
      </c>
      <c r="F19" s="36">
        <v>1286</v>
      </c>
      <c r="G19" s="37">
        <v>51</v>
      </c>
      <c r="H19" s="32"/>
      <c r="I19" s="15">
        <v>5</v>
      </c>
      <c r="J19" s="16" t="s">
        <v>207</v>
      </c>
      <c r="K19" s="16" t="s">
        <v>119</v>
      </c>
      <c r="L19" s="36">
        <v>168</v>
      </c>
      <c r="M19" s="18">
        <v>8</v>
      </c>
      <c r="N19" s="36">
        <v>1298</v>
      </c>
      <c r="O19" s="37">
        <v>49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5">
        <v>4</v>
      </c>
      <c r="B20" s="16" t="s">
        <v>208</v>
      </c>
      <c r="C20" s="16" t="s">
        <v>56</v>
      </c>
      <c r="D20" s="36">
        <v>163</v>
      </c>
      <c r="E20" s="18">
        <v>7</v>
      </c>
      <c r="F20" s="36">
        <v>1272</v>
      </c>
      <c r="G20" s="37">
        <v>47</v>
      </c>
      <c r="H20" s="32"/>
      <c r="I20" s="15">
        <v>1</v>
      </c>
      <c r="J20" s="16" t="s">
        <v>209</v>
      </c>
      <c r="K20" s="16" t="s">
        <v>114</v>
      </c>
      <c r="L20" s="17">
        <v>161</v>
      </c>
      <c r="M20" s="18">
        <v>5</v>
      </c>
      <c r="N20" s="20">
        <v>1295</v>
      </c>
      <c r="O20" s="21">
        <v>49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1</v>
      </c>
      <c r="B21" s="16" t="s">
        <v>210</v>
      </c>
      <c r="C21" s="16" t="s">
        <v>30</v>
      </c>
      <c r="D21" s="17">
        <v>167</v>
      </c>
      <c r="E21" s="18">
        <v>9</v>
      </c>
      <c r="F21" s="20">
        <v>1248</v>
      </c>
      <c r="G21" s="21">
        <v>37</v>
      </c>
      <c r="H21" s="32"/>
      <c r="I21" s="35">
        <v>8</v>
      </c>
      <c r="J21" s="16" t="s">
        <v>211</v>
      </c>
      <c r="K21" s="16" t="s">
        <v>135</v>
      </c>
      <c r="L21" s="36">
        <v>167</v>
      </c>
      <c r="M21" s="18">
        <v>7</v>
      </c>
      <c r="N21" s="36">
        <v>1263</v>
      </c>
      <c r="O21" s="37">
        <v>41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15">
        <v>5</v>
      </c>
      <c r="B22" s="16" t="s">
        <v>212</v>
      </c>
      <c r="C22" s="16" t="s">
        <v>213</v>
      </c>
      <c r="D22" s="36">
        <v>162</v>
      </c>
      <c r="E22" s="18">
        <v>6</v>
      </c>
      <c r="F22" s="36">
        <v>1111</v>
      </c>
      <c r="G22" s="37">
        <v>35</v>
      </c>
      <c r="H22" s="32"/>
      <c r="I22" s="35">
        <v>4</v>
      </c>
      <c r="J22" s="16" t="s">
        <v>214</v>
      </c>
      <c r="K22" s="16" t="s">
        <v>124</v>
      </c>
      <c r="L22" s="36">
        <v>156</v>
      </c>
      <c r="M22" s="18">
        <v>2</v>
      </c>
      <c r="N22" s="36">
        <v>1253</v>
      </c>
      <c r="O22" s="37">
        <v>39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5">
        <v>8</v>
      </c>
      <c r="B23" s="16" t="s">
        <v>215</v>
      </c>
      <c r="C23" s="16" t="s">
        <v>43</v>
      </c>
      <c r="D23" s="36">
        <v>150</v>
      </c>
      <c r="E23" s="18">
        <v>3</v>
      </c>
      <c r="F23" s="36">
        <v>1232</v>
      </c>
      <c r="G23" s="37">
        <v>33</v>
      </c>
      <c r="H23" s="32"/>
      <c r="I23" s="15">
        <v>3</v>
      </c>
      <c r="J23" s="16" t="s">
        <v>216</v>
      </c>
      <c r="K23" s="16" t="s">
        <v>213</v>
      </c>
      <c r="L23" s="36">
        <v>159</v>
      </c>
      <c r="M23" s="18">
        <v>3</v>
      </c>
      <c r="N23" s="36">
        <v>1258</v>
      </c>
      <c r="O23" s="37">
        <v>38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15">
        <v>9</v>
      </c>
      <c r="B24" s="16" t="s">
        <v>217</v>
      </c>
      <c r="C24" s="16" t="s">
        <v>218</v>
      </c>
      <c r="D24" s="36" t="s">
        <v>32</v>
      </c>
      <c r="E24" s="18">
        <v>0</v>
      </c>
      <c r="F24" s="36">
        <v>792</v>
      </c>
      <c r="G24" s="37">
        <v>28</v>
      </c>
      <c r="H24" s="32"/>
      <c r="I24" s="35">
        <v>2</v>
      </c>
      <c r="J24" s="16" t="s">
        <v>219</v>
      </c>
      <c r="K24" s="16" t="s">
        <v>119</v>
      </c>
      <c r="L24" s="36">
        <v>160</v>
      </c>
      <c r="M24" s="18">
        <v>4</v>
      </c>
      <c r="N24" s="36">
        <v>1205</v>
      </c>
      <c r="O24" s="37">
        <v>25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1">
        <v>2</v>
      </c>
      <c r="B25" s="24" t="s">
        <v>220</v>
      </c>
      <c r="C25" s="24" t="s">
        <v>77</v>
      </c>
      <c r="D25" s="38" t="s">
        <v>32</v>
      </c>
      <c r="E25" s="26">
        <v>0</v>
      </c>
      <c r="F25" s="38">
        <v>0</v>
      </c>
      <c r="G25" s="39">
        <v>0</v>
      </c>
      <c r="H25" s="32"/>
      <c r="I25" s="23">
        <v>9</v>
      </c>
      <c r="J25" s="24" t="s">
        <v>221</v>
      </c>
      <c r="K25" s="24" t="s">
        <v>19</v>
      </c>
      <c r="L25" s="38" t="s">
        <v>32</v>
      </c>
      <c r="M25" s="26">
        <v>0</v>
      </c>
      <c r="N25" s="38">
        <v>0</v>
      </c>
      <c r="O25" s="39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32"/>
      <c r="I27" s="1"/>
      <c r="J27" s="2" t="s">
        <v>223</v>
      </c>
      <c r="K27" s="2"/>
      <c r="L27" s="2"/>
      <c r="M27" s="2"/>
      <c r="N27" s="2"/>
      <c r="O27" s="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2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40">
        <v>2</v>
      </c>
      <c r="B29" s="12" t="s">
        <v>224</v>
      </c>
      <c r="C29" s="12" t="s">
        <v>225</v>
      </c>
      <c r="D29" s="33">
        <v>166</v>
      </c>
      <c r="E29" s="13">
        <v>9</v>
      </c>
      <c r="F29" s="33">
        <v>1323</v>
      </c>
      <c r="G29" s="34">
        <v>63</v>
      </c>
      <c r="H29" s="32"/>
      <c r="I29" s="11">
        <v>1</v>
      </c>
      <c r="J29" s="12" t="s">
        <v>29</v>
      </c>
      <c r="K29" s="12" t="s">
        <v>30</v>
      </c>
      <c r="L29" s="13">
        <v>173</v>
      </c>
      <c r="M29" s="13">
        <v>9</v>
      </c>
      <c r="N29" s="30">
        <v>1344</v>
      </c>
      <c r="O29" s="31">
        <v>65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5">
        <v>8</v>
      </c>
      <c r="B30" s="16" t="s">
        <v>226</v>
      </c>
      <c r="C30" s="16" t="s">
        <v>119</v>
      </c>
      <c r="D30" s="36">
        <v>158</v>
      </c>
      <c r="E30" s="18">
        <v>4</v>
      </c>
      <c r="F30" s="36">
        <v>1295</v>
      </c>
      <c r="G30" s="37">
        <v>51</v>
      </c>
      <c r="H30" s="32"/>
      <c r="I30" s="15">
        <v>3</v>
      </c>
      <c r="J30" s="16" t="s">
        <v>227</v>
      </c>
      <c r="K30" s="16" t="s">
        <v>225</v>
      </c>
      <c r="L30" s="36">
        <v>162</v>
      </c>
      <c r="M30" s="18">
        <v>6</v>
      </c>
      <c r="N30" s="36">
        <v>1289</v>
      </c>
      <c r="O30" s="37">
        <v>56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7</v>
      </c>
      <c r="B31" s="16" t="s">
        <v>228</v>
      </c>
      <c r="C31" s="16" t="s">
        <v>19</v>
      </c>
      <c r="D31" s="36">
        <v>163</v>
      </c>
      <c r="E31" s="18">
        <v>7</v>
      </c>
      <c r="F31" s="36">
        <v>1283</v>
      </c>
      <c r="G31" s="37">
        <v>47</v>
      </c>
      <c r="H31" s="32"/>
      <c r="I31" s="15">
        <v>9</v>
      </c>
      <c r="J31" s="16" t="s">
        <v>229</v>
      </c>
      <c r="K31" s="16" t="s">
        <v>52</v>
      </c>
      <c r="L31" s="36">
        <v>167</v>
      </c>
      <c r="M31" s="18">
        <v>8</v>
      </c>
      <c r="N31" s="36">
        <v>1272</v>
      </c>
      <c r="O31" s="37">
        <v>43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15">
        <v>1</v>
      </c>
      <c r="B32" s="16" t="s">
        <v>230</v>
      </c>
      <c r="C32" s="16" t="s">
        <v>119</v>
      </c>
      <c r="D32" s="17">
        <v>160</v>
      </c>
      <c r="E32" s="18">
        <v>5</v>
      </c>
      <c r="F32" s="20">
        <v>1282</v>
      </c>
      <c r="G32" s="21">
        <v>47</v>
      </c>
      <c r="H32" s="32"/>
      <c r="I32" s="35">
        <v>2</v>
      </c>
      <c r="J32" s="16" t="s">
        <v>231</v>
      </c>
      <c r="K32" s="16" t="s">
        <v>124</v>
      </c>
      <c r="L32" s="36">
        <v>156</v>
      </c>
      <c r="M32" s="18">
        <v>5</v>
      </c>
      <c r="N32" s="36">
        <v>1251</v>
      </c>
      <c r="O32" s="37">
        <v>42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5">
        <v>6</v>
      </c>
      <c r="B33" s="16" t="s">
        <v>232</v>
      </c>
      <c r="C33" s="16" t="s">
        <v>38</v>
      </c>
      <c r="D33" s="36">
        <v>166</v>
      </c>
      <c r="E33" s="18">
        <v>9</v>
      </c>
      <c r="F33" s="36">
        <v>1269</v>
      </c>
      <c r="G33" s="37">
        <v>41</v>
      </c>
      <c r="H33" s="32"/>
      <c r="I33" s="15">
        <v>7</v>
      </c>
      <c r="J33" s="16" t="s">
        <v>233</v>
      </c>
      <c r="K33" s="16" t="s">
        <v>191</v>
      </c>
      <c r="L33" s="36">
        <v>163</v>
      </c>
      <c r="M33" s="18">
        <v>7</v>
      </c>
      <c r="N33" s="36">
        <v>1239</v>
      </c>
      <c r="O33" s="37">
        <v>42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5">
        <v>4</v>
      </c>
      <c r="B34" s="16" t="s">
        <v>234</v>
      </c>
      <c r="C34" s="16" t="s">
        <v>191</v>
      </c>
      <c r="D34" s="36">
        <v>163</v>
      </c>
      <c r="E34" s="18">
        <v>7</v>
      </c>
      <c r="F34" s="36">
        <v>1257</v>
      </c>
      <c r="G34" s="37">
        <v>38</v>
      </c>
      <c r="H34" s="32"/>
      <c r="I34" s="35">
        <v>8</v>
      </c>
      <c r="J34" s="16" t="s">
        <v>235</v>
      </c>
      <c r="K34" s="16" t="s">
        <v>70</v>
      </c>
      <c r="L34" s="36">
        <v>148</v>
      </c>
      <c r="M34" s="18">
        <v>3</v>
      </c>
      <c r="N34" s="36">
        <v>1233</v>
      </c>
      <c r="O34" s="37">
        <v>41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9</v>
      </c>
      <c r="B35" s="16" t="s">
        <v>236</v>
      </c>
      <c r="C35" s="16" t="s">
        <v>59</v>
      </c>
      <c r="D35" s="36" t="s">
        <v>32</v>
      </c>
      <c r="E35" s="18">
        <v>0</v>
      </c>
      <c r="F35" s="36">
        <v>1104</v>
      </c>
      <c r="G35" s="37">
        <v>33</v>
      </c>
      <c r="H35" s="32"/>
      <c r="I35" s="35">
        <v>4</v>
      </c>
      <c r="J35" s="16" t="s">
        <v>237</v>
      </c>
      <c r="K35" s="16" t="s">
        <v>95</v>
      </c>
      <c r="L35" s="36">
        <v>152</v>
      </c>
      <c r="M35" s="18">
        <v>4</v>
      </c>
      <c r="N35" s="36">
        <v>1222</v>
      </c>
      <c r="O35" s="37">
        <v>38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3</v>
      </c>
      <c r="B36" s="16" t="s">
        <v>238</v>
      </c>
      <c r="C36" s="16" t="s">
        <v>56</v>
      </c>
      <c r="D36" s="36">
        <v>145</v>
      </c>
      <c r="E36" s="18">
        <v>2</v>
      </c>
      <c r="F36" s="36">
        <v>1221</v>
      </c>
      <c r="G36" s="37">
        <v>29</v>
      </c>
      <c r="H36" s="32"/>
      <c r="I36" s="35">
        <v>6</v>
      </c>
      <c r="J36" s="16" t="s">
        <v>239</v>
      </c>
      <c r="K36" s="16" t="s">
        <v>240</v>
      </c>
      <c r="L36" s="36">
        <v>141</v>
      </c>
      <c r="M36" s="18">
        <v>1</v>
      </c>
      <c r="N36" s="36">
        <v>1172</v>
      </c>
      <c r="O36" s="37">
        <v>19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23">
        <v>5</v>
      </c>
      <c r="B37" s="24" t="s">
        <v>241</v>
      </c>
      <c r="C37" s="24" t="s">
        <v>124</v>
      </c>
      <c r="D37" s="38">
        <v>147</v>
      </c>
      <c r="E37" s="26">
        <v>3</v>
      </c>
      <c r="F37" s="38">
        <v>1220</v>
      </c>
      <c r="G37" s="39">
        <v>23</v>
      </c>
      <c r="H37" s="32"/>
      <c r="I37" s="23">
        <v>5</v>
      </c>
      <c r="J37" s="24" t="s">
        <v>242</v>
      </c>
      <c r="K37" s="24" t="s">
        <v>11</v>
      </c>
      <c r="L37" s="38">
        <v>145</v>
      </c>
      <c r="M37" s="26">
        <v>2</v>
      </c>
      <c r="N37" s="38">
        <v>1139</v>
      </c>
      <c r="O37" s="39">
        <v>17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32"/>
      <c r="I39" s="1"/>
      <c r="J39" s="2" t="s">
        <v>244</v>
      </c>
      <c r="K39" s="2"/>
      <c r="L39" s="2"/>
      <c r="M39" s="2"/>
      <c r="N39" s="2"/>
      <c r="O39" s="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32"/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11">
        <v>5</v>
      </c>
      <c r="B41" s="12" t="s">
        <v>245</v>
      </c>
      <c r="C41" s="12" t="s">
        <v>21</v>
      </c>
      <c r="D41" s="33">
        <v>157</v>
      </c>
      <c r="E41" s="13">
        <v>7</v>
      </c>
      <c r="F41" s="33">
        <v>1136</v>
      </c>
      <c r="G41" s="34">
        <v>61</v>
      </c>
      <c r="H41" s="32"/>
      <c r="I41" s="11">
        <v>9</v>
      </c>
      <c r="J41" s="12" t="s">
        <v>246</v>
      </c>
      <c r="K41" s="12" t="s">
        <v>247</v>
      </c>
      <c r="L41" s="33">
        <v>176</v>
      </c>
      <c r="M41" s="13">
        <v>9</v>
      </c>
      <c r="N41" s="33">
        <v>1334</v>
      </c>
      <c r="O41" s="34">
        <v>67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15">
        <v>3</v>
      </c>
      <c r="B42" s="16" t="s">
        <v>248</v>
      </c>
      <c r="C42" s="16" t="s">
        <v>11</v>
      </c>
      <c r="D42" s="36">
        <v>163</v>
      </c>
      <c r="E42" s="18">
        <v>9</v>
      </c>
      <c r="F42" s="36">
        <v>1232</v>
      </c>
      <c r="G42" s="37">
        <v>56</v>
      </c>
      <c r="H42" s="32"/>
      <c r="I42" s="15">
        <v>3</v>
      </c>
      <c r="J42" s="16" t="s">
        <v>249</v>
      </c>
      <c r="K42" s="16" t="s">
        <v>11</v>
      </c>
      <c r="L42" s="36">
        <v>172</v>
      </c>
      <c r="M42" s="18">
        <v>8</v>
      </c>
      <c r="N42" s="36">
        <v>1279</v>
      </c>
      <c r="O42" s="37">
        <v>62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5">
        <v>2</v>
      </c>
      <c r="B43" s="16" t="s">
        <v>250</v>
      </c>
      <c r="C43" s="16" t="s">
        <v>21</v>
      </c>
      <c r="D43" s="36">
        <v>163</v>
      </c>
      <c r="E43" s="18">
        <v>9</v>
      </c>
      <c r="F43" s="36">
        <v>1230</v>
      </c>
      <c r="G43" s="37">
        <v>55</v>
      </c>
      <c r="H43" s="32"/>
      <c r="I43" s="35">
        <v>8</v>
      </c>
      <c r="J43" s="16" t="s">
        <v>251</v>
      </c>
      <c r="K43" s="16" t="s">
        <v>252</v>
      </c>
      <c r="L43" s="36">
        <v>150</v>
      </c>
      <c r="M43" s="18">
        <v>6</v>
      </c>
      <c r="N43" s="36">
        <v>1217</v>
      </c>
      <c r="O43" s="37">
        <v>50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5">
        <v>8</v>
      </c>
      <c r="B44" s="16" t="s">
        <v>253</v>
      </c>
      <c r="C44" s="16" t="s">
        <v>119</v>
      </c>
      <c r="D44" s="36">
        <v>149</v>
      </c>
      <c r="E44" s="18">
        <v>4</v>
      </c>
      <c r="F44" s="36">
        <v>1220</v>
      </c>
      <c r="G44" s="37">
        <v>50</v>
      </c>
      <c r="H44" s="32"/>
      <c r="I44" s="35">
        <v>2</v>
      </c>
      <c r="J44" s="16" t="s">
        <v>254</v>
      </c>
      <c r="K44" s="16" t="s">
        <v>15</v>
      </c>
      <c r="L44" s="36">
        <v>136</v>
      </c>
      <c r="M44" s="18">
        <v>2</v>
      </c>
      <c r="N44" s="36">
        <v>1188</v>
      </c>
      <c r="O44" s="37">
        <v>37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15">
        <v>9</v>
      </c>
      <c r="B45" s="16" t="s">
        <v>255</v>
      </c>
      <c r="C45" s="16" t="s">
        <v>187</v>
      </c>
      <c r="D45" s="36">
        <v>147</v>
      </c>
      <c r="E45" s="18">
        <v>3</v>
      </c>
      <c r="F45" s="36">
        <v>1183</v>
      </c>
      <c r="G45" s="37">
        <v>40</v>
      </c>
      <c r="H45" s="32"/>
      <c r="I45" s="35">
        <v>6</v>
      </c>
      <c r="J45" s="16" t="s">
        <v>256</v>
      </c>
      <c r="K45" s="16" t="s">
        <v>124</v>
      </c>
      <c r="L45" s="36">
        <v>142</v>
      </c>
      <c r="M45" s="18">
        <v>4</v>
      </c>
      <c r="N45" s="36">
        <v>1143</v>
      </c>
      <c r="O45" s="37">
        <v>34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5">
        <v>4</v>
      </c>
      <c r="B46" s="16" t="s">
        <v>257</v>
      </c>
      <c r="C46" s="16" t="s">
        <v>109</v>
      </c>
      <c r="D46" s="36">
        <v>157</v>
      </c>
      <c r="E46" s="18">
        <v>7</v>
      </c>
      <c r="F46" s="36">
        <v>1173</v>
      </c>
      <c r="G46" s="37">
        <v>40</v>
      </c>
      <c r="H46" s="32"/>
      <c r="I46" s="15">
        <v>7</v>
      </c>
      <c r="J46" s="16" t="s">
        <v>258</v>
      </c>
      <c r="K46" s="16" t="s">
        <v>225</v>
      </c>
      <c r="L46" s="36">
        <v>148</v>
      </c>
      <c r="M46" s="18">
        <v>5</v>
      </c>
      <c r="N46" s="36">
        <v>1141</v>
      </c>
      <c r="O46" s="37">
        <v>32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15">
        <v>7</v>
      </c>
      <c r="B47" s="16" t="s">
        <v>259</v>
      </c>
      <c r="C47" s="16" t="s">
        <v>59</v>
      </c>
      <c r="D47" s="36">
        <v>153</v>
      </c>
      <c r="E47" s="18">
        <v>5</v>
      </c>
      <c r="F47" s="36">
        <v>1150</v>
      </c>
      <c r="G47" s="37">
        <v>36</v>
      </c>
      <c r="H47" s="32"/>
      <c r="I47" s="15">
        <v>1</v>
      </c>
      <c r="J47" s="16" t="s">
        <v>260</v>
      </c>
      <c r="K47" s="16" t="s">
        <v>213</v>
      </c>
      <c r="L47" s="17">
        <v>134</v>
      </c>
      <c r="M47" s="18">
        <v>1</v>
      </c>
      <c r="N47" s="20">
        <v>1142</v>
      </c>
      <c r="O47" s="21">
        <v>30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5">
        <v>6</v>
      </c>
      <c r="B48" s="16" t="s">
        <v>18</v>
      </c>
      <c r="C48" s="16" t="s">
        <v>19</v>
      </c>
      <c r="D48" s="36">
        <v>135</v>
      </c>
      <c r="E48" s="18">
        <v>2</v>
      </c>
      <c r="F48" s="36">
        <v>1091</v>
      </c>
      <c r="G48" s="37">
        <v>20</v>
      </c>
      <c r="H48" s="32"/>
      <c r="I48" s="15">
        <v>5</v>
      </c>
      <c r="J48" s="16" t="s">
        <v>261</v>
      </c>
      <c r="K48" s="16" t="s">
        <v>43</v>
      </c>
      <c r="L48" s="36">
        <v>156</v>
      </c>
      <c r="M48" s="18">
        <v>7</v>
      </c>
      <c r="N48" s="36">
        <v>860</v>
      </c>
      <c r="O48" s="37">
        <v>25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23">
        <v>1</v>
      </c>
      <c r="B49" s="24" t="s">
        <v>31</v>
      </c>
      <c r="C49" s="24" t="s">
        <v>11</v>
      </c>
      <c r="D49" s="25" t="s">
        <v>32</v>
      </c>
      <c r="E49" s="26">
        <v>0</v>
      </c>
      <c r="F49" s="28">
        <v>714</v>
      </c>
      <c r="G49" s="29">
        <v>10</v>
      </c>
      <c r="H49" s="32"/>
      <c r="I49" s="41">
        <v>4</v>
      </c>
      <c r="J49" s="24" t="s">
        <v>262</v>
      </c>
      <c r="K49" s="24" t="s">
        <v>19</v>
      </c>
      <c r="L49" s="38">
        <v>137</v>
      </c>
      <c r="M49" s="26">
        <v>3</v>
      </c>
      <c r="N49" s="38">
        <v>1119</v>
      </c>
      <c r="O49" s="39">
        <v>24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32"/>
      <c r="I51" s="1"/>
      <c r="J51" s="2" t="s">
        <v>264</v>
      </c>
      <c r="K51" s="2"/>
      <c r="L51" s="2"/>
      <c r="M51" s="2"/>
      <c r="N51" s="2"/>
      <c r="O51" s="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H52" s="32"/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40">
        <v>4</v>
      </c>
      <c r="B53" s="12" t="s">
        <v>265</v>
      </c>
      <c r="C53" s="12" t="s">
        <v>21</v>
      </c>
      <c r="D53" s="33">
        <v>158</v>
      </c>
      <c r="E53" s="13">
        <v>8</v>
      </c>
      <c r="F53" s="33">
        <v>1268</v>
      </c>
      <c r="G53" s="34">
        <v>66</v>
      </c>
      <c r="H53" s="32"/>
      <c r="I53" s="40">
        <v>2</v>
      </c>
      <c r="J53" s="12" t="s">
        <v>266</v>
      </c>
      <c r="K53" s="12" t="s">
        <v>225</v>
      </c>
      <c r="L53" s="33">
        <v>155</v>
      </c>
      <c r="M53" s="13">
        <v>9</v>
      </c>
      <c r="N53" s="33">
        <v>1208</v>
      </c>
      <c r="O53" s="34">
        <v>64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15">
        <v>3</v>
      </c>
      <c r="B54" s="16" t="s">
        <v>267</v>
      </c>
      <c r="C54" s="16" t="s">
        <v>187</v>
      </c>
      <c r="D54" s="36">
        <v>136</v>
      </c>
      <c r="E54" s="18">
        <v>2</v>
      </c>
      <c r="F54" s="36">
        <v>1195</v>
      </c>
      <c r="G54" s="37">
        <v>52</v>
      </c>
      <c r="H54" s="32"/>
      <c r="I54" s="35">
        <v>8</v>
      </c>
      <c r="J54" s="16" t="s">
        <v>268</v>
      </c>
      <c r="K54" s="16" t="s">
        <v>213</v>
      </c>
      <c r="L54" s="36">
        <v>152</v>
      </c>
      <c r="M54" s="18">
        <v>8</v>
      </c>
      <c r="N54" s="36">
        <v>1188</v>
      </c>
      <c r="O54" s="37">
        <v>56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5">
        <v>2</v>
      </c>
      <c r="B55" s="16" t="s">
        <v>269</v>
      </c>
      <c r="C55" s="16" t="s">
        <v>21</v>
      </c>
      <c r="D55" s="36">
        <v>145</v>
      </c>
      <c r="E55" s="18">
        <v>4</v>
      </c>
      <c r="F55" s="36">
        <v>1183</v>
      </c>
      <c r="G55" s="37">
        <v>50</v>
      </c>
      <c r="H55" s="32"/>
      <c r="I55" s="15">
        <v>3</v>
      </c>
      <c r="J55" s="16" t="s">
        <v>270</v>
      </c>
      <c r="K55" s="16" t="s">
        <v>271</v>
      </c>
      <c r="L55" s="36">
        <v>141</v>
      </c>
      <c r="M55" s="18">
        <v>6</v>
      </c>
      <c r="N55" s="36">
        <v>1146</v>
      </c>
      <c r="O55" s="37">
        <v>48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15">
        <v>1</v>
      </c>
      <c r="B56" s="16" t="s">
        <v>272</v>
      </c>
      <c r="C56" s="16" t="s">
        <v>273</v>
      </c>
      <c r="D56" s="17">
        <v>160</v>
      </c>
      <c r="E56" s="18">
        <v>9</v>
      </c>
      <c r="F56" s="20">
        <v>1162</v>
      </c>
      <c r="G56" s="21">
        <v>45</v>
      </c>
      <c r="H56" s="32"/>
      <c r="I56" s="15">
        <v>9</v>
      </c>
      <c r="J56" s="16" t="s">
        <v>274</v>
      </c>
      <c r="K56" s="16" t="s">
        <v>30</v>
      </c>
      <c r="L56" s="36">
        <v>133</v>
      </c>
      <c r="M56" s="18">
        <v>5</v>
      </c>
      <c r="N56" s="36">
        <v>1120</v>
      </c>
      <c r="O56" s="37">
        <v>43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5">
        <v>6</v>
      </c>
      <c r="B57" s="16" t="s">
        <v>275</v>
      </c>
      <c r="C57" s="16" t="s">
        <v>225</v>
      </c>
      <c r="D57" s="36">
        <v>145</v>
      </c>
      <c r="E57" s="18">
        <v>4</v>
      </c>
      <c r="F57" s="36">
        <v>1159</v>
      </c>
      <c r="G57" s="37">
        <v>40</v>
      </c>
      <c r="H57" s="32"/>
      <c r="I57" s="15">
        <v>7</v>
      </c>
      <c r="J57" s="16" t="s">
        <v>276</v>
      </c>
      <c r="K57" s="16" t="s">
        <v>187</v>
      </c>
      <c r="L57" s="36">
        <v>129</v>
      </c>
      <c r="M57" s="18">
        <v>4</v>
      </c>
      <c r="N57" s="36">
        <v>1116</v>
      </c>
      <c r="O57" s="37">
        <v>43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15">
        <v>7</v>
      </c>
      <c r="B58" s="16" t="s">
        <v>277</v>
      </c>
      <c r="C58" s="16" t="s">
        <v>59</v>
      </c>
      <c r="D58" s="36">
        <v>134</v>
      </c>
      <c r="E58" s="18">
        <v>1</v>
      </c>
      <c r="F58" s="36">
        <v>1160</v>
      </c>
      <c r="G58" s="37">
        <v>39</v>
      </c>
      <c r="H58" s="32"/>
      <c r="I58" s="35">
        <v>4</v>
      </c>
      <c r="J58" s="16" t="s">
        <v>278</v>
      </c>
      <c r="K58" s="16" t="s">
        <v>271</v>
      </c>
      <c r="L58" s="36">
        <v>149</v>
      </c>
      <c r="M58" s="18">
        <v>7</v>
      </c>
      <c r="N58" s="36">
        <v>1084</v>
      </c>
      <c r="O58" s="37">
        <v>41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15">
        <v>5</v>
      </c>
      <c r="B59" s="16" t="s">
        <v>42</v>
      </c>
      <c r="C59" s="16" t="s">
        <v>43</v>
      </c>
      <c r="D59" s="36">
        <v>146</v>
      </c>
      <c r="E59" s="18">
        <v>5</v>
      </c>
      <c r="F59" s="36">
        <v>1110</v>
      </c>
      <c r="G59" s="37">
        <v>28</v>
      </c>
      <c r="H59" s="32"/>
      <c r="I59" s="35">
        <v>6</v>
      </c>
      <c r="J59" s="16" t="s">
        <v>279</v>
      </c>
      <c r="K59" s="16" t="s">
        <v>168</v>
      </c>
      <c r="L59" s="36">
        <v>121</v>
      </c>
      <c r="M59" s="18">
        <v>2</v>
      </c>
      <c r="N59" s="36">
        <v>1102</v>
      </c>
      <c r="O59" s="37">
        <v>40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15">
        <v>9</v>
      </c>
      <c r="B60" s="16" t="s">
        <v>280</v>
      </c>
      <c r="C60" s="16" t="s">
        <v>281</v>
      </c>
      <c r="D60" s="36">
        <v>157</v>
      </c>
      <c r="E60" s="18">
        <v>7</v>
      </c>
      <c r="F60" s="36">
        <v>987</v>
      </c>
      <c r="G60" s="37">
        <v>25</v>
      </c>
      <c r="H60" s="32"/>
      <c r="I60" s="15">
        <v>5</v>
      </c>
      <c r="J60" s="16" t="s">
        <v>282</v>
      </c>
      <c r="K60" s="16" t="s">
        <v>271</v>
      </c>
      <c r="L60" s="36">
        <v>122</v>
      </c>
      <c r="M60" s="18">
        <v>3</v>
      </c>
      <c r="N60" s="36">
        <v>896</v>
      </c>
      <c r="O60" s="37">
        <v>15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41">
        <v>8</v>
      </c>
      <c r="B61" s="24" t="s">
        <v>283</v>
      </c>
      <c r="C61" s="24" t="s">
        <v>124</v>
      </c>
      <c r="D61" s="38">
        <v>149</v>
      </c>
      <c r="E61" s="26">
        <v>6</v>
      </c>
      <c r="F61" s="38">
        <v>1075</v>
      </c>
      <c r="G61" s="39">
        <v>21</v>
      </c>
      <c r="H61" s="32"/>
      <c r="I61" s="23">
        <v>1</v>
      </c>
      <c r="J61" s="24" t="s">
        <v>284</v>
      </c>
      <c r="K61" s="24" t="s">
        <v>271</v>
      </c>
      <c r="L61" s="25">
        <v>105</v>
      </c>
      <c r="M61" s="26">
        <v>1</v>
      </c>
      <c r="N61" s="28">
        <v>894</v>
      </c>
      <c r="O61" s="29">
        <v>15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4" t="s">
        <v>176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2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4" t="s">
        <v>48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4" t="s">
        <v>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649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162"/>
      <c r="B4" s="163" t="s">
        <v>4</v>
      </c>
      <c r="C4" s="163" t="s">
        <v>5</v>
      </c>
      <c r="D4" s="164" t="s">
        <v>6</v>
      </c>
      <c r="E4" s="164" t="s">
        <v>7</v>
      </c>
      <c r="F4" s="164" t="s">
        <v>8</v>
      </c>
      <c r="G4" s="165" t="s">
        <v>9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32"/>
      <c r="V4" s="32"/>
      <c r="W4" s="32"/>
      <c r="X4" s="32"/>
      <c r="Y4" s="32"/>
      <c r="Z4" s="32"/>
    </row>
    <row r="5" spans="1:26" ht="15.75" customHeight="1">
      <c r="A5" s="189">
        <v>1</v>
      </c>
      <c r="B5" s="190" t="s">
        <v>650</v>
      </c>
      <c r="C5" s="190" t="s">
        <v>651</v>
      </c>
      <c r="D5" s="192">
        <v>97</v>
      </c>
      <c r="E5" s="192">
        <v>7</v>
      </c>
      <c r="F5" s="207">
        <v>788</v>
      </c>
      <c r="G5" s="208">
        <v>59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32"/>
      <c r="V5" s="32"/>
      <c r="W5" s="32"/>
      <c r="X5" s="32"/>
      <c r="Y5" s="32"/>
      <c r="Z5" s="32"/>
    </row>
    <row r="6" spans="1:26" ht="15.75" customHeight="1">
      <c r="A6" s="194">
        <v>7</v>
      </c>
      <c r="B6" s="195" t="s">
        <v>656</v>
      </c>
      <c r="C6" s="195" t="s">
        <v>651</v>
      </c>
      <c r="D6" s="200">
        <v>98</v>
      </c>
      <c r="E6" s="196">
        <v>8</v>
      </c>
      <c r="F6" s="200">
        <v>780</v>
      </c>
      <c r="G6" s="201">
        <v>52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32"/>
      <c r="V6" s="32"/>
      <c r="W6" s="32"/>
      <c r="X6" s="32"/>
      <c r="Y6" s="32"/>
      <c r="Z6" s="32"/>
    </row>
    <row r="7" spans="1:26" ht="15.75" customHeight="1">
      <c r="A7" s="194">
        <v>3</v>
      </c>
      <c r="B7" s="195" t="s">
        <v>693</v>
      </c>
      <c r="C7" s="195" t="s">
        <v>19</v>
      </c>
      <c r="D7" s="200">
        <v>94</v>
      </c>
      <c r="E7" s="196">
        <v>4</v>
      </c>
      <c r="F7" s="200">
        <v>677</v>
      </c>
      <c r="G7" s="201">
        <v>40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32"/>
      <c r="V7" s="32"/>
      <c r="W7" s="32"/>
      <c r="X7" s="32"/>
      <c r="Y7" s="32"/>
      <c r="Z7" s="32"/>
    </row>
    <row r="8" spans="1:26" ht="15.75" customHeight="1">
      <c r="A8" s="199">
        <v>8</v>
      </c>
      <c r="B8" s="195" t="s">
        <v>664</v>
      </c>
      <c r="C8" s="195" t="s">
        <v>252</v>
      </c>
      <c r="D8" s="200">
        <v>97</v>
      </c>
      <c r="E8" s="196">
        <v>7</v>
      </c>
      <c r="F8" s="200">
        <v>767</v>
      </c>
      <c r="G8" s="201">
        <v>39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32"/>
      <c r="V8" s="32"/>
      <c r="W8" s="32"/>
      <c r="X8" s="32"/>
      <c r="Y8" s="32"/>
      <c r="Z8" s="32"/>
    </row>
    <row r="9" spans="1:26" ht="15.75" customHeight="1">
      <c r="A9" s="199">
        <v>6</v>
      </c>
      <c r="B9" s="195" t="s">
        <v>416</v>
      </c>
      <c r="C9" s="195" t="s">
        <v>19</v>
      </c>
      <c r="D9" s="200">
        <v>95</v>
      </c>
      <c r="E9" s="196">
        <v>5</v>
      </c>
      <c r="F9" s="200">
        <v>585</v>
      </c>
      <c r="G9" s="201">
        <v>39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32"/>
      <c r="V9" s="32"/>
      <c r="W9" s="32"/>
      <c r="X9" s="32"/>
      <c r="Y9" s="32"/>
      <c r="Z9" s="32"/>
    </row>
    <row r="10" spans="1:26" ht="15.75" customHeight="1">
      <c r="A10" s="194">
        <v>5</v>
      </c>
      <c r="B10" s="195" t="s">
        <v>694</v>
      </c>
      <c r="C10" s="195" t="s">
        <v>225</v>
      </c>
      <c r="D10" s="200">
        <v>94</v>
      </c>
      <c r="E10" s="196">
        <v>4</v>
      </c>
      <c r="F10" s="200">
        <v>754</v>
      </c>
      <c r="G10" s="201">
        <v>34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32"/>
      <c r="V10" s="32"/>
      <c r="W10" s="32"/>
      <c r="X10" s="32"/>
      <c r="Y10" s="32"/>
      <c r="Z10" s="32"/>
    </row>
    <row r="11" spans="1:26" ht="15.75" customHeight="1">
      <c r="A11" s="199">
        <v>2</v>
      </c>
      <c r="B11" s="195" t="s">
        <v>697</v>
      </c>
      <c r="C11" s="195" t="s">
        <v>651</v>
      </c>
      <c r="D11" s="200">
        <v>94</v>
      </c>
      <c r="E11" s="196">
        <v>4</v>
      </c>
      <c r="F11" s="200">
        <v>757</v>
      </c>
      <c r="G11" s="201">
        <v>32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32"/>
      <c r="V11" s="32"/>
      <c r="W11" s="32"/>
      <c r="X11" s="32"/>
      <c r="Y11" s="32"/>
      <c r="Z11" s="32"/>
    </row>
    <row r="12" spans="1:26" ht="15.75" customHeight="1">
      <c r="A12" s="202">
        <v>4</v>
      </c>
      <c r="B12" s="203" t="s">
        <v>686</v>
      </c>
      <c r="C12" s="203" t="s">
        <v>271</v>
      </c>
      <c r="D12" s="204">
        <v>85</v>
      </c>
      <c r="E12" s="205">
        <v>1</v>
      </c>
      <c r="F12" s="204">
        <v>707</v>
      </c>
      <c r="G12" s="206">
        <v>13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32"/>
      <c r="V12" s="32"/>
      <c r="W12" s="32"/>
      <c r="X12" s="32"/>
      <c r="Y12" s="32"/>
      <c r="Z12" s="32"/>
    </row>
    <row r="13" spans="1:26" ht="15.7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32"/>
      <c r="V13" s="32"/>
      <c r="W13" s="32"/>
      <c r="X13" s="32"/>
      <c r="Y13" s="32"/>
      <c r="Z13" s="32"/>
    </row>
    <row r="14" spans="1:26" ht="15.75" customHeight="1">
      <c r="A14" s="1"/>
      <c r="B14" s="2" t="s">
        <v>24</v>
      </c>
      <c r="C14" s="2"/>
      <c r="D14" s="2"/>
      <c r="E14" s="2"/>
      <c r="F14" s="2"/>
      <c r="G14" s="2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32"/>
      <c r="V14" s="32"/>
      <c r="W14" s="32"/>
      <c r="X14" s="32"/>
      <c r="Y14" s="32"/>
      <c r="Z14" s="32"/>
    </row>
    <row r="15" spans="1:26" ht="15.75" customHeight="1">
      <c r="A15" s="162"/>
      <c r="B15" s="163" t="s">
        <v>4</v>
      </c>
      <c r="C15" s="163" t="s">
        <v>5</v>
      </c>
      <c r="D15" s="164" t="s">
        <v>6</v>
      </c>
      <c r="E15" s="164" t="s">
        <v>7</v>
      </c>
      <c r="F15" s="164" t="s">
        <v>8</v>
      </c>
      <c r="G15" s="165" t="s">
        <v>9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32"/>
      <c r="V15" s="32"/>
      <c r="W15" s="32"/>
      <c r="X15" s="32"/>
      <c r="Y15" s="32"/>
      <c r="Z15" s="32"/>
    </row>
    <row r="16" spans="1:26" ht="15.75" customHeight="1">
      <c r="A16" s="189">
        <v>7</v>
      </c>
      <c r="B16" s="190" t="s">
        <v>704</v>
      </c>
      <c r="C16" s="190" t="s">
        <v>252</v>
      </c>
      <c r="D16" s="191">
        <v>96</v>
      </c>
      <c r="E16" s="192">
        <v>8</v>
      </c>
      <c r="F16" s="191">
        <v>775</v>
      </c>
      <c r="G16" s="193">
        <v>61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32"/>
      <c r="V16" s="32"/>
      <c r="W16" s="32"/>
      <c r="X16" s="32"/>
      <c r="Y16" s="32"/>
      <c r="Z16" s="32"/>
    </row>
    <row r="17" spans="1:26" ht="15.75" customHeight="1">
      <c r="A17" s="199">
        <v>2</v>
      </c>
      <c r="B17" s="195" t="s">
        <v>210</v>
      </c>
      <c r="C17" s="195" t="s">
        <v>30</v>
      </c>
      <c r="D17" s="200">
        <v>94</v>
      </c>
      <c r="E17" s="196">
        <v>5</v>
      </c>
      <c r="F17" s="200">
        <v>762</v>
      </c>
      <c r="G17" s="201">
        <v>51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32"/>
      <c r="V17" s="32"/>
      <c r="W17" s="32"/>
      <c r="X17" s="32"/>
      <c r="Y17" s="32"/>
      <c r="Z17" s="32"/>
    </row>
    <row r="18" spans="1:26" ht="15.75" customHeight="1">
      <c r="A18" s="199">
        <v>4</v>
      </c>
      <c r="B18" s="195" t="s">
        <v>706</v>
      </c>
      <c r="C18" s="195" t="s">
        <v>100</v>
      </c>
      <c r="D18" s="200">
        <v>95</v>
      </c>
      <c r="E18" s="196">
        <v>7</v>
      </c>
      <c r="F18" s="200">
        <v>757</v>
      </c>
      <c r="G18" s="201">
        <v>51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32"/>
      <c r="V18" s="32"/>
      <c r="W18" s="32"/>
      <c r="X18" s="32"/>
      <c r="Y18" s="32"/>
      <c r="Z18" s="32"/>
    </row>
    <row r="19" spans="1:26" ht="15.75" customHeight="1">
      <c r="A19" s="199">
        <v>8</v>
      </c>
      <c r="B19" s="195" t="s">
        <v>714</v>
      </c>
      <c r="C19" s="195" t="s">
        <v>72</v>
      </c>
      <c r="D19" s="200">
        <v>95</v>
      </c>
      <c r="E19" s="196">
        <v>7</v>
      </c>
      <c r="F19" s="200">
        <v>736</v>
      </c>
      <c r="G19" s="201">
        <v>42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32"/>
      <c r="V19" s="32"/>
      <c r="W19" s="32"/>
      <c r="X19" s="32"/>
      <c r="Y19" s="32"/>
      <c r="Z19" s="32"/>
    </row>
    <row r="20" spans="1:26" ht="15.75" customHeight="1">
      <c r="A20" s="199">
        <v>6</v>
      </c>
      <c r="B20" s="195" t="s">
        <v>278</v>
      </c>
      <c r="C20" s="195" t="s">
        <v>271</v>
      </c>
      <c r="D20" s="200">
        <v>92</v>
      </c>
      <c r="E20" s="196">
        <v>4</v>
      </c>
      <c r="F20" s="200">
        <v>736</v>
      </c>
      <c r="G20" s="201">
        <v>37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32"/>
      <c r="V20" s="32"/>
      <c r="W20" s="32"/>
      <c r="X20" s="32"/>
      <c r="Y20" s="32"/>
      <c r="Z20" s="32"/>
    </row>
    <row r="21" spans="1:26" ht="15.75" customHeight="1">
      <c r="A21" s="194">
        <v>1</v>
      </c>
      <c r="B21" s="195" t="s">
        <v>772</v>
      </c>
      <c r="C21" s="195" t="s">
        <v>252</v>
      </c>
      <c r="D21" s="196">
        <v>81</v>
      </c>
      <c r="E21" s="196">
        <v>1</v>
      </c>
      <c r="F21" s="197">
        <v>703</v>
      </c>
      <c r="G21" s="198">
        <v>21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32"/>
      <c r="V21" s="32"/>
      <c r="W21" s="32"/>
      <c r="X21" s="32"/>
      <c r="Y21" s="32"/>
      <c r="Z21" s="32"/>
    </row>
    <row r="22" spans="1:26" ht="15.75" customHeight="1">
      <c r="A22" s="194">
        <v>5</v>
      </c>
      <c r="B22" s="195" t="s">
        <v>163</v>
      </c>
      <c r="C22" s="195" t="s">
        <v>90</v>
      </c>
      <c r="D22" s="200">
        <v>91</v>
      </c>
      <c r="E22" s="196">
        <v>3</v>
      </c>
      <c r="F22" s="200">
        <v>677</v>
      </c>
      <c r="G22" s="201">
        <v>20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32"/>
      <c r="V22" s="32"/>
      <c r="W22" s="32"/>
      <c r="X22" s="32"/>
      <c r="Y22" s="32"/>
      <c r="Z22" s="32"/>
    </row>
    <row r="23" spans="1:26" ht="15.75" customHeight="1">
      <c r="A23" s="209">
        <v>3</v>
      </c>
      <c r="B23" s="203" t="s">
        <v>760</v>
      </c>
      <c r="C23" s="203" t="s">
        <v>141</v>
      </c>
      <c r="D23" s="204">
        <v>85</v>
      </c>
      <c r="E23" s="205">
        <v>2</v>
      </c>
      <c r="F23" s="204">
        <v>612</v>
      </c>
      <c r="G23" s="206">
        <v>17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32"/>
      <c r="V23" s="32"/>
      <c r="W23" s="32"/>
      <c r="X23" s="32"/>
      <c r="Y23" s="32"/>
      <c r="Z23" s="32"/>
    </row>
    <row r="24" spans="1:26" ht="15.7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32"/>
      <c r="V24" s="32"/>
      <c r="W24" s="32"/>
      <c r="X24" s="32"/>
      <c r="Y24" s="32"/>
      <c r="Z24" s="32"/>
    </row>
    <row r="25" spans="1:26" ht="15.75" customHeight="1">
      <c r="A25" s="188"/>
      <c r="B25" s="4" t="s">
        <v>295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32"/>
      <c r="V25" s="32"/>
      <c r="W25" s="32"/>
      <c r="X25" s="32"/>
      <c r="Y25" s="32"/>
      <c r="Z25" s="32"/>
    </row>
    <row r="26" spans="1:26" ht="15.75" customHeight="1">
      <c r="A26" s="188"/>
      <c r="B26" s="22" t="s">
        <v>47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32"/>
      <c r="V26" s="32"/>
      <c r="W26" s="32"/>
      <c r="X26" s="32"/>
      <c r="Y26" s="32"/>
      <c r="Z26" s="32"/>
    </row>
    <row r="27" spans="1:26" ht="15.75" customHeight="1">
      <c r="A27" s="188"/>
      <c r="B27" s="4" t="s">
        <v>48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32"/>
      <c r="V27" s="32"/>
      <c r="W27" s="32"/>
      <c r="X27" s="32"/>
      <c r="Y27" s="32"/>
      <c r="Z27" s="32"/>
    </row>
    <row r="28" spans="1:26" ht="15.75" customHeight="1">
      <c r="A28" s="188"/>
      <c r="B28" s="4" t="s">
        <v>49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32"/>
      <c r="V28" s="32"/>
      <c r="W28" s="32"/>
      <c r="X28" s="32"/>
      <c r="Y28" s="32"/>
      <c r="Z28" s="32"/>
    </row>
    <row r="29" spans="21:26" ht="15.75" customHeight="1">
      <c r="U29" s="32"/>
      <c r="V29" s="32"/>
      <c r="W29" s="32"/>
      <c r="X29" s="32"/>
      <c r="Y29" s="32"/>
      <c r="Z29" s="32"/>
    </row>
    <row r="30" spans="21:26" ht="15.75" customHeight="1">
      <c r="U30" s="32"/>
      <c r="V30" s="32"/>
      <c r="W30" s="32"/>
      <c r="X30" s="32"/>
      <c r="Y30" s="32"/>
      <c r="Z30" s="32"/>
    </row>
    <row r="31" spans="21:26" ht="15.75" customHeight="1">
      <c r="U31" s="32"/>
      <c r="V31" s="32"/>
      <c r="W31" s="32"/>
      <c r="X31" s="32"/>
      <c r="Y31" s="32"/>
      <c r="Z31" s="32"/>
    </row>
    <row r="32" spans="21:26" ht="15.75" customHeight="1">
      <c r="U32" s="32"/>
      <c r="V32" s="32"/>
      <c r="W32" s="32"/>
      <c r="X32" s="32"/>
      <c r="Y32" s="32"/>
      <c r="Z32" s="32"/>
    </row>
    <row r="33" spans="21:26" ht="15.75" customHeight="1">
      <c r="U33" s="32"/>
      <c r="V33" s="32"/>
      <c r="W33" s="32"/>
      <c r="X33" s="32"/>
      <c r="Y33" s="32"/>
      <c r="Z33" s="32"/>
    </row>
    <row r="34" spans="21:26" ht="15.75" customHeight="1">
      <c r="U34" s="32"/>
      <c r="V34" s="32"/>
      <c r="W34" s="32"/>
      <c r="X34" s="32"/>
      <c r="Y34" s="32"/>
      <c r="Z34" s="32"/>
    </row>
    <row r="35" spans="21:26" ht="15.75" customHeight="1">
      <c r="U35" s="32"/>
      <c r="V35" s="32"/>
      <c r="W35" s="32"/>
      <c r="X35" s="32"/>
      <c r="Y35" s="32"/>
      <c r="Z35" s="32"/>
    </row>
    <row r="36" spans="21:26" ht="15.75" customHeight="1">
      <c r="U36" s="32"/>
      <c r="V36" s="32"/>
      <c r="W36" s="32"/>
      <c r="X36" s="32"/>
      <c r="Y36" s="32"/>
      <c r="Z36" s="32"/>
    </row>
    <row r="37" spans="21:26" ht="15.75" customHeight="1">
      <c r="U37" s="32"/>
      <c r="V37" s="32"/>
      <c r="W37" s="32"/>
      <c r="X37" s="32"/>
      <c r="Y37" s="32"/>
      <c r="Z37" s="32"/>
    </row>
    <row r="38" spans="21:26" ht="15.75" customHeight="1">
      <c r="U38" s="32"/>
      <c r="V38" s="32"/>
      <c r="W38" s="32"/>
      <c r="X38" s="32"/>
      <c r="Y38" s="32"/>
      <c r="Z38" s="32"/>
    </row>
    <row r="39" spans="21:26" ht="15.75" customHeight="1">
      <c r="U39" s="32"/>
      <c r="V39" s="32"/>
      <c r="W39" s="32"/>
      <c r="X39" s="32"/>
      <c r="Y39" s="32"/>
      <c r="Z39" s="32"/>
    </row>
    <row r="40" spans="21:26" ht="15.75" customHeight="1">
      <c r="U40" s="32"/>
      <c r="V40" s="32"/>
      <c r="W40" s="32"/>
      <c r="X40" s="32"/>
      <c r="Y40" s="32"/>
      <c r="Z40" s="32"/>
    </row>
    <row r="41" spans="21:26" ht="15.75" customHeight="1">
      <c r="U41" s="32"/>
      <c r="V41" s="32"/>
      <c r="W41" s="32"/>
      <c r="X41" s="32"/>
      <c r="Y41" s="32"/>
      <c r="Z41" s="32"/>
    </row>
    <row r="42" spans="21:26" ht="15.75" customHeight="1">
      <c r="U42" s="32"/>
      <c r="V42" s="32"/>
      <c r="W42" s="32"/>
      <c r="X42" s="32"/>
      <c r="Y42" s="32"/>
      <c r="Z42" s="32"/>
    </row>
    <row r="43" spans="21:26" ht="15.75" customHeight="1">
      <c r="U43" s="32"/>
      <c r="V43" s="32"/>
      <c r="W43" s="32"/>
      <c r="X43" s="32"/>
      <c r="Y43" s="32"/>
      <c r="Z43" s="32"/>
    </row>
    <row r="44" spans="21:26" ht="15.75" customHeight="1">
      <c r="U44" s="32"/>
      <c r="V44" s="32"/>
      <c r="W44" s="32"/>
      <c r="X44" s="32"/>
      <c r="Y44" s="32"/>
      <c r="Z44" s="32"/>
    </row>
    <row r="45" spans="21:26" ht="15.75" customHeight="1">
      <c r="U45" s="32"/>
      <c r="V45" s="32"/>
      <c r="W45" s="32"/>
      <c r="X45" s="32"/>
      <c r="Y45" s="32"/>
      <c r="Z45" s="32"/>
    </row>
    <row r="46" spans="21:26" ht="15.75" customHeight="1">
      <c r="U46" s="32"/>
      <c r="V46" s="32"/>
      <c r="W46" s="32"/>
      <c r="X46" s="32"/>
      <c r="Y46" s="32"/>
      <c r="Z46" s="32"/>
    </row>
    <row r="47" spans="21:26" ht="15.75" customHeight="1">
      <c r="U47" s="32"/>
      <c r="V47" s="32"/>
      <c r="W47" s="32"/>
      <c r="X47" s="32"/>
      <c r="Y47" s="32"/>
      <c r="Z47" s="32"/>
    </row>
    <row r="48" spans="21:26" ht="15.75" customHeight="1">
      <c r="U48" s="32"/>
      <c r="V48" s="32"/>
      <c r="W48" s="32"/>
      <c r="X48" s="32"/>
      <c r="Y48" s="32"/>
      <c r="Z48" s="32"/>
    </row>
    <row r="49" spans="21:26" ht="15.75" customHeight="1">
      <c r="U49" s="32"/>
      <c r="V49" s="32"/>
      <c r="W49" s="32"/>
      <c r="X49" s="32"/>
      <c r="Y49" s="32"/>
      <c r="Z49" s="32"/>
    </row>
    <row r="50" spans="21:26" ht="15.75" customHeight="1">
      <c r="U50" s="32"/>
      <c r="V50" s="32"/>
      <c r="W50" s="32"/>
      <c r="X50" s="32"/>
      <c r="Y50" s="32"/>
      <c r="Z50" s="32"/>
    </row>
    <row r="51" spans="21:26" ht="15.75" customHeight="1">
      <c r="U51" s="32"/>
      <c r="V51" s="32"/>
      <c r="W51" s="32"/>
      <c r="X51" s="32"/>
      <c r="Y51" s="32"/>
      <c r="Z51" s="32"/>
    </row>
    <row r="52" spans="21:26" ht="15.75" customHeight="1">
      <c r="U52" s="32"/>
      <c r="V52" s="32"/>
      <c r="W52" s="32"/>
      <c r="X52" s="32"/>
      <c r="Y52" s="32"/>
      <c r="Z52" s="32"/>
    </row>
    <row r="53" spans="21:26" ht="15.75" customHeight="1">
      <c r="U53" s="32"/>
      <c r="V53" s="32"/>
      <c r="W53" s="32"/>
      <c r="X53" s="32"/>
      <c r="Y53" s="32"/>
      <c r="Z53" s="32"/>
    </row>
    <row r="54" spans="21:26" ht="15.75" customHeight="1">
      <c r="U54" s="32"/>
      <c r="V54" s="32"/>
      <c r="W54" s="32"/>
      <c r="X54" s="32"/>
      <c r="Y54" s="32"/>
      <c r="Z54" s="32"/>
    </row>
    <row r="55" spans="21:26" ht="15.75" customHeight="1">
      <c r="U55" s="32"/>
      <c r="V55" s="32"/>
      <c r="W55" s="32"/>
      <c r="X55" s="32"/>
      <c r="Y55" s="32"/>
      <c r="Z55" s="32"/>
    </row>
    <row r="56" spans="21:26" ht="15.75" customHeight="1">
      <c r="U56" s="32"/>
      <c r="V56" s="32"/>
      <c r="W56" s="32"/>
      <c r="X56" s="32"/>
      <c r="Y56" s="32"/>
      <c r="Z56" s="32"/>
    </row>
    <row r="57" spans="21:26" ht="15.75" customHeight="1">
      <c r="U57" s="32"/>
      <c r="V57" s="32"/>
      <c r="W57" s="32"/>
      <c r="X57" s="32"/>
      <c r="Y57" s="32"/>
      <c r="Z57" s="32"/>
    </row>
    <row r="58" spans="21:26" ht="15.75" customHeight="1">
      <c r="U58" s="32"/>
      <c r="V58" s="32"/>
      <c r="W58" s="32"/>
      <c r="X58" s="32"/>
      <c r="Y58" s="32"/>
      <c r="Z58" s="32"/>
    </row>
    <row r="59" spans="21:26" ht="15.75" customHeight="1">
      <c r="U59" s="32"/>
      <c r="V59" s="32"/>
      <c r="W59" s="32"/>
      <c r="X59" s="32"/>
      <c r="Y59" s="32"/>
      <c r="Z59" s="32"/>
    </row>
    <row r="60" spans="21:26" ht="15.75" customHeight="1">
      <c r="U60" s="32"/>
      <c r="V60" s="32"/>
      <c r="W60" s="32"/>
      <c r="X60" s="32"/>
      <c r="Y60" s="32"/>
      <c r="Z60" s="32"/>
    </row>
    <row r="61" spans="21:26" ht="15.75" customHeight="1">
      <c r="U61" s="32"/>
      <c r="V61" s="32"/>
      <c r="W61" s="32"/>
      <c r="X61" s="32"/>
      <c r="Y61" s="32"/>
      <c r="Z61" s="32"/>
    </row>
    <row r="62" spans="21:26" ht="15.75" customHeight="1">
      <c r="U62" s="32"/>
      <c r="V62" s="32"/>
      <c r="W62" s="32"/>
      <c r="X62" s="32"/>
      <c r="Y62" s="32"/>
      <c r="Z62" s="32"/>
    </row>
    <row r="63" spans="21:26" ht="15.75" customHeight="1">
      <c r="U63" s="32"/>
      <c r="V63" s="32"/>
      <c r="W63" s="32"/>
      <c r="X63" s="32"/>
      <c r="Y63" s="32"/>
      <c r="Z63" s="32"/>
    </row>
    <row r="64" spans="21:26" ht="15.75" customHeight="1">
      <c r="U64" s="32"/>
      <c r="V64" s="32"/>
      <c r="W64" s="32"/>
      <c r="X64" s="32"/>
      <c r="Y64" s="32"/>
      <c r="Z64" s="32"/>
    </row>
    <row r="65" spans="21:26" ht="15.75" customHeight="1">
      <c r="U65" s="32"/>
      <c r="V65" s="32"/>
      <c r="W65" s="32"/>
      <c r="X65" s="32"/>
      <c r="Y65" s="32"/>
      <c r="Z65" s="32"/>
    </row>
    <row r="66" spans="21:26" ht="15.75" customHeight="1">
      <c r="U66" s="32"/>
      <c r="V66" s="32"/>
      <c r="W66" s="32"/>
      <c r="X66" s="32"/>
      <c r="Y66" s="32"/>
      <c r="Z66" s="32"/>
    </row>
    <row r="67" spans="21:26" ht="15.75" customHeight="1">
      <c r="U67" s="32"/>
      <c r="V67" s="32"/>
      <c r="W67" s="32"/>
      <c r="X67" s="32"/>
      <c r="Y67" s="32"/>
      <c r="Z67" s="32"/>
    </row>
    <row r="68" spans="21:26" ht="15.75" customHeight="1">
      <c r="U68" s="32"/>
      <c r="V68" s="32"/>
      <c r="W68" s="32"/>
      <c r="X68" s="32"/>
      <c r="Y68" s="32"/>
      <c r="Z68" s="32"/>
    </row>
    <row r="69" spans="21:26" ht="15.75" customHeight="1">
      <c r="U69" s="32"/>
      <c r="V69" s="32"/>
      <c r="W69" s="32"/>
      <c r="X69" s="32"/>
      <c r="Y69" s="32"/>
      <c r="Z69" s="32"/>
    </row>
    <row r="70" spans="21:26" ht="15.75" customHeight="1">
      <c r="U70" s="32"/>
      <c r="V70" s="32"/>
      <c r="W70" s="32"/>
      <c r="X70" s="32"/>
      <c r="Y70" s="32"/>
      <c r="Z70" s="32"/>
    </row>
    <row r="71" spans="21:26" ht="15.75" customHeight="1"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781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14" ht="15.75" customHeight="1">
      <c r="A4" s="63" t="s">
        <v>782</v>
      </c>
      <c r="B4" s="64"/>
      <c r="C4" s="65">
        <v>580</v>
      </c>
      <c r="D4" s="64"/>
      <c r="E4" s="66" t="s">
        <v>9</v>
      </c>
      <c r="F4" s="67">
        <f>SUM(F5:F7)</f>
        <v>560</v>
      </c>
      <c r="G4" s="68" t="s">
        <v>299</v>
      </c>
      <c r="H4" s="63" t="s">
        <v>783</v>
      </c>
      <c r="I4" s="64"/>
      <c r="J4" s="65">
        <v>583</v>
      </c>
      <c r="K4" s="64"/>
      <c r="L4" s="66" t="s">
        <v>9</v>
      </c>
      <c r="M4" s="67">
        <f>SUM(M5:M7)</f>
        <v>589</v>
      </c>
      <c r="N4"/>
    </row>
    <row r="5" spans="1:14" ht="15.75" customHeight="1">
      <c r="A5" s="210" t="s">
        <v>784</v>
      </c>
      <c r="B5" s="211"/>
      <c r="C5" s="212"/>
      <c r="D5" s="70">
        <v>93</v>
      </c>
      <c r="E5" s="70">
        <v>91</v>
      </c>
      <c r="F5" s="71">
        <f>SUM(D5:E5)</f>
        <v>184</v>
      </c>
      <c r="G5"/>
      <c r="H5" s="210" t="s">
        <v>785</v>
      </c>
      <c r="I5" s="211"/>
      <c r="J5" s="212"/>
      <c r="K5" s="70">
        <v>99</v>
      </c>
      <c r="L5" s="70">
        <v>95</v>
      </c>
      <c r="M5" s="71">
        <f>SUM(K5:L5)</f>
        <v>194</v>
      </c>
      <c r="N5"/>
    </row>
    <row r="6" spans="1:14" ht="15.75" customHeight="1">
      <c r="A6" s="213" t="s">
        <v>149</v>
      </c>
      <c r="B6" s="214"/>
      <c r="C6" s="215"/>
      <c r="D6" s="73">
        <v>95</v>
      </c>
      <c r="E6" s="73">
        <v>92</v>
      </c>
      <c r="F6" s="19">
        <f>SUM(D6:E6)</f>
        <v>187</v>
      </c>
      <c r="G6"/>
      <c r="H6" s="213" t="s">
        <v>786</v>
      </c>
      <c r="I6" s="214"/>
      <c r="J6" s="215"/>
      <c r="K6" s="73">
        <v>100</v>
      </c>
      <c r="L6" s="73">
        <v>97</v>
      </c>
      <c r="M6" s="19">
        <f>SUM(K6:L6)</f>
        <v>197</v>
      </c>
      <c r="N6"/>
    </row>
    <row r="7" spans="1:14" ht="15.75" customHeight="1">
      <c r="A7" s="216" t="s">
        <v>787</v>
      </c>
      <c r="B7" s="217"/>
      <c r="C7" s="218"/>
      <c r="D7" s="75">
        <v>96</v>
      </c>
      <c r="E7" s="75">
        <v>93</v>
      </c>
      <c r="F7" s="76">
        <f>SUM(D7:E7)</f>
        <v>189</v>
      </c>
      <c r="G7"/>
      <c r="H7" s="216" t="s">
        <v>664</v>
      </c>
      <c r="I7" s="217"/>
      <c r="J7" s="218"/>
      <c r="K7" s="75">
        <v>100</v>
      </c>
      <c r="L7" s="75">
        <v>98</v>
      </c>
      <c r="M7" s="76">
        <f>SUM(K7:L7)</f>
        <v>198</v>
      </c>
      <c r="N7"/>
    </row>
    <row r="8" spans="1:14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customHeight="1">
      <c r="A9" s="63" t="s">
        <v>788</v>
      </c>
      <c r="B9" s="64"/>
      <c r="C9" s="65">
        <v>584</v>
      </c>
      <c r="D9" s="64"/>
      <c r="E9" s="66" t="s">
        <v>9</v>
      </c>
      <c r="F9" s="67">
        <f>SUM(F10:F12)</f>
        <v>586</v>
      </c>
      <c r="G9" s="68" t="s">
        <v>299</v>
      </c>
      <c r="H9" s="63" t="s">
        <v>789</v>
      </c>
      <c r="I9" s="64"/>
      <c r="J9" s="65">
        <v>586</v>
      </c>
      <c r="K9" s="64"/>
      <c r="L9" s="66" t="s">
        <v>9</v>
      </c>
      <c r="M9" s="67">
        <f>SUM(M10:M12)</f>
        <v>581</v>
      </c>
      <c r="N9"/>
    </row>
    <row r="10" spans="1:32" ht="15.75" customHeight="1">
      <c r="A10" s="210" t="s">
        <v>790</v>
      </c>
      <c r="B10" s="211"/>
      <c r="C10" s="212"/>
      <c r="D10" s="70">
        <v>98</v>
      </c>
      <c r="E10" s="70">
        <v>97</v>
      </c>
      <c r="F10" s="71">
        <f>SUM(D10:E10)</f>
        <v>195</v>
      </c>
      <c r="G10"/>
      <c r="H10" s="210" t="s">
        <v>791</v>
      </c>
      <c r="I10" s="211"/>
      <c r="J10" s="212"/>
      <c r="K10" s="70">
        <v>98</v>
      </c>
      <c r="L10" s="70">
        <v>97</v>
      </c>
      <c r="M10" s="71">
        <f>SUM(K10:L10)</f>
        <v>195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213" t="s">
        <v>792</v>
      </c>
      <c r="B11" s="214"/>
      <c r="C11" s="215"/>
      <c r="D11" s="73">
        <v>98</v>
      </c>
      <c r="E11" s="73">
        <v>97</v>
      </c>
      <c r="F11" s="19">
        <f>SUM(D11:E11)</f>
        <v>195</v>
      </c>
      <c r="G11"/>
      <c r="H11" s="213" t="s">
        <v>667</v>
      </c>
      <c r="I11" s="214"/>
      <c r="J11" s="215"/>
      <c r="K11" s="73">
        <v>97</v>
      </c>
      <c r="L11" s="73">
        <v>94</v>
      </c>
      <c r="M11" s="19">
        <f>SUM(K11:L11)</f>
        <v>191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216" t="s">
        <v>434</v>
      </c>
      <c r="B12" s="217"/>
      <c r="C12" s="218"/>
      <c r="D12" s="75">
        <v>99</v>
      </c>
      <c r="E12" s="75">
        <v>97</v>
      </c>
      <c r="F12" s="76">
        <f>SUM(D12:E12)</f>
        <v>196</v>
      </c>
      <c r="G12"/>
      <c r="H12" s="216" t="s">
        <v>656</v>
      </c>
      <c r="I12" s="217"/>
      <c r="J12" s="218"/>
      <c r="K12" s="75">
        <v>98</v>
      </c>
      <c r="L12" s="75">
        <v>97</v>
      </c>
      <c r="M12" s="76">
        <f>SUM(K12:L12)</f>
        <v>195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3" t="s">
        <v>793</v>
      </c>
      <c r="B14" s="64"/>
      <c r="C14" s="65">
        <v>579</v>
      </c>
      <c r="D14" s="64"/>
      <c r="E14" s="66" t="s">
        <v>9</v>
      </c>
      <c r="F14" s="67">
        <f>SUM(F15:F17)</f>
        <v>583</v>
      </c>
      <c r="G14" s="68" t="s">
        <v>299</v>
      </c>
      <c r="H14" t="s">
        <v>385</v>
      </c>
      <c r="I14"/>
      <c r="J14"/>
      <c r="K14"/>
      <c r="L14"/>
      <c r="M14">
        <v>579</v>
      </c>
      <c r="N14"/>
    </row>
    <row r="15" spans="1:14" ht="15.75" customHeight="1">
      <c r="A15" s="210" t="s">
        <v>674</v>
      </c>
      <c r="B15" s="211"/>
      <c r="C15" s="212"/>
      <c r="D15" s="70">
        <v>97</v>
      </c>
      <c r="E15" s="70">
        <v>97</v>
      </c>
      <c r="F15" s="71">
        <f>SUM(D15:E15)</f>
        <v>194</v>
      </c>
      <c r="G15"/>
      <c r="H15"/>
      <c r="I15"/>
      <c r="J15"/>
      <c r="K15"/>
      <c r="L15"/>
      <c r="M15"/>
      <c r="N15"/>
    </row>
    <row r="16" spans="1:14" ht="15.75" customHeight="1">
      <c r="A16" s="213" t="s">
        <v>689</v>
      </c>
      <c r="B16" s="214"/>
      <c r="C16" s="215"/>
      <c r="D16" s="73">
        <v>98</v>
      </c>
      <c r="E16" s="73">
        <v>97</v>
      </c>
      <c r="F16" s="19">
        <f>SUM(D16:E16)</f>
        <v>195</v>
      </c>
      <c r="G16"/>
      <c r="H16"/>
      <c r="I16"/>
      <c r="J16"/>
      <c r="K16"/>
      <c r="L16"/>
      <c r="M16"/>
      <c r="N16"/>
    </row>
    <row r="17" spans="1:14" ht="15.75" customHeight="1">
      <c r="A17" s="216" t="s">
        <v>332</v>
      </c>
      <c r="B17" s="217"/>
      <c r="C17" s="218"/>
      <c r="D17" s="75">
        <v>98</v>
      </c>
      <c r="E17" s="75">
        <v>96</v>
      </c>
      <c r="F17" s="76">
        <f>SUM(D17:E17)</f>
        <v>194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79" t="s">
        <v>3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8:14" ht="15.75" customHeight="1">
      <c r="H20" s="69" t="s">
        <v>788</v>
      </c>
      <c r="I20" s="70">
        <v>8</v>
      </c>
      <c r="J20" s="70">
        <v>7</v>
      </c>
      <c r="K20" s="70"/>
      <c r="L20" s="70">
        <v>1</v>
      </c>
      <c r="M20" s="70">
        <v>4686</v>
      </c>
      <c r="N20" s="71">
        <v>14</v>
      </c>
    </row>
    <row r="21" spans="8:14" ht="15.75" customHeight="1">
      <c r="H21" s="100" t="s">
        <v>789</v>
      </c>
      <c r="I21" s="73">
        <v>8</v>
      </c>
      <c r="J21" s="73">
        <v>4</v>
      </c>
      <c r="K21" s="73"/>
      <c r="L21" s="73">
        <v>4</v>
      </c>
      <c r="M21" s="73">
        <v>4676</v>
      </c>
      <c r="N21" s="19">
        <v>8</v>
      </c>
    </row>
    <row r="22" spans="8:14" ht="15.75" customHeight="1">
      <c r="H22" s="72" t="s">
        <v>793</v>
      </c>
      <c r="I22" s="73">
        <v>8</v>
      </c>
      <c r="J22" s="73">
        <v>4</v>
      </c>
      <c r="K22" s="73"/>
      <c r="L22" s="73">
        <v>4</v>
      </c>
      <c r="M22" s="73">
        <v>4633</v>
      </c>
      <c r="N22" s="19">
        <v>8</v>
      </c>
    </row>
    <row r="23" spans="8:14" ht="15.75" customHeight="1">
      <c r="H23" s="72" t="s">
        <v>782</v>
      </c>
      <c r="I23" s="101">
        <v>8</v>
      </c>
      <c r="J23" s="101">
        <v>3</v>
      </c>
      <c r="K23" s="101">
        <v>1</v>
      </c>
      <c r="L23" s="101">
        <v>4</v>
      </c>
      <c r="M23" s="101">
        <v>4608</v>
      </c>
      <c r="N23" s="21">
        <v>7</v>
      </c>
    </row>
    <row r="24" spans="8:14" ht="15.75" customHeight="1">
      <c r="H24" s="77" t="s">
        <v>783</v>
      </c>
      <c r="I24" s="75">
        <v>8</v>
      </c>
      <c r="J24" s="75">
        <v>2</v>
      </c>
      <c r="K24" s="75"/>
      <c r="L24" s="75">
        <v>6</v>
      </c>
      <c r="M24" s="75">
        <v>4640</v>
      </c>
      <c r="N24" s="76">
        <v>4</v>
      </c>
    </row>
    <row r="25" ht="15.75" customHeight="1"/>
    <row r="26" spans="2:14" ht="15.75" customHeight="1">
      <c r="B26" s="22"/>
      <c r="C26" s="22"/>
      <c r="H26" s="219"/>
      <c r="I26" s="220"/>
      <c r="J26" s="220"/>
      <c r="K26" s="220"/>
      <c r="L26" s="220"/>
      <c r="M26" s="220"/>
      <c r="N26" s="220"/>
    </row>
    <row r="27" spans="1:14" ht="15.75" customHeight="1">
      <c r="A27" s="85"/>
      <c r="B27" s="85"/>
      <c r="C27" s="85"/>
      <c r="D27" s="85"/>
      <c r="E27" s="85"/>
      <c r="F27" s="85"/>
      <c r="G27" s="86"/>
      <c r="H27" s="221"/>
      <c r="I27" s="222"/>
      <c r="J27" s="222"/>
      <c r="K27" s="222"/>
      <c r="L27" s="222"/>
      <c r="M27" s="222"/>
      <c r="N27" s="222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63" t="s">
        <v>794</v>
      </c>
      <c r="B30" s="64"/>
      <c r="C30" s="65">
        <v>578</v>
      </c>
      <c r="D30" s="64"/>
      <c r="E30" s="66" t="s">
        <v>9</v>
      </c>
      <c r="F30" s="67">
        <f>SUM(F31:F33)</f>
        <v>571</v>
      </c>
      <c r="G30" s="68" t="s">
        <v>299</v>
      </c>
      <c r="H30" s="63" t="s">
        <v>795</v>
      </c>
      <c r="I30" s="64"/>
      <c r="J30" s="65">
        <v>577</v>
      </c>
      <c r="K30" s="64"/>
      <c r="L30" s="66" t="s">
        <v>9</v>
      </c>
      <c r="M30" s="67">
        <f>SUM(M31:M33)</f>
        <v>570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210" t="s">
        <v>661</v>
      </c>
      <c r="B31" s="211"/>
      <c r="C31" s="212"/>
      <c r="D31" s="70">
        <v>96</v>
      </c>
      <c r="E31" s="70">
        <v>95</v>
      </c>
      <c r="F31" s="71">
        <f>SUM(D31:E31)</f>
        <v>191</v>
      </c>
      <c r="G31"/>
      <c r="H31" s="210" t="s">
        <v>662</v>
      </c>
      <c r="I31" s="211"/>
      <c r="J31" s="212"/>
      <c r="K31" s="70">
        <v>95</v>
      </c>
      <c r="L31" s="70">
        <v>92</v>
      </c>
      <c r="M31" s="71">
        <f>SUM(K31:L31)</f>
        <v>187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213" t="s">
        <v>690</v>
      </c>
      <c r="B32" s="214"/>
      <c r="C32" s="215"/>
      <c r="D32" s="73">
        <v>97</v>
      </c>
      <c r="E32" s="73">
        <v>94</v>
      </c>
      <c r="F32" s="19">
        <f>SUM(D32:E32)</f>
        <v>191</v>
      </c>
      <c r="G32"/>
      <c r="H32" s="213" t="s">
        <v>687</v>
      </c>
      <c r="I32" s="214"/>
      <c r="J32" s="215"/>
      <c r="K32" s="73">
        <v>97</v>
      </c>
      <c r="L32" s="73">
        <v>95</v>
      </c>
      <c r="M32" s="19">
        <f>SUM(K32:L32)</f>
        <v>192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216" t="s">
        <v>660</v>
      </c>
      <c r="B33" s="217"/>
      <c r="C33" s="218"/>
      <c r="D33" s="75">
        <v>96</v>
      </c>
      <c r="E33" s="75">
        <v>93</v>
      </c>
      <c r="F33" s="76">
        <f>SUM(D33:E33)</f>
        <v>189</v>
      </c>
      <c r="G33"/>
      <c r="H33" s="216" t="s">
        <v>679</v>
      </c>
      <c r="I33" s="217"/>
      <c r="J33" s="218"/>
      <c r="K33" s="75">
        <v>96</v>
      </c>
      <c r="L33" s="75">
        <v>95</v>
      </c>
      <c r="M33" s="76">
        <f>SUM(K33:L33)</f>
        <v>191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3" t="s">
        <v>796</v>
      </c>
      <c r="B35" s="64"/>
      <c r="C35" s="65">
        <v>578</v>
      </c>
      <c r="D35" s="64"/>
      <c r="E35" s="66" t="s">
        <v>9</v>
      </c>
      <c r="F35" s="67">
        <f>SUM(F36:F38)</f>
        <v>581</v>
      </c>
      <c r="G35" s="68" t="s">
        <v>299</v>
      </c>
      <c r="H35" s="63" t="s">
        <v>797</v>
      </c>
      <c r="I35" s="64"/>
      <c r="J35" s="65">
        <v>578</v>
      </c>
      <c r="K35" s="64"/>
      <c r="L35" s="66" t="s">
        <v>9</v>
      </c>
      <c r="M35" s="67">
        <f>SUM(M36:M38)</f>
        <v>568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210" t="s">
        <v>724</v>
      </c>
      <c r="B36" s="211"/>
      <c r="C36" s="212"/>
      <c r="D36" s="70">
        <v>95</v>
      </c>
      <c r="E36" s="70">
        <v>95</v>
      </c>
      <c r="F36" s="71">
        <f>SUM(D36:E36)</f>
        <v>190</v>
      </c>
      <c r="G36"/>
      <c r="H36" s="210" t="s">
        <v>798</v>
      </c>
      <c r="I36" s="211"/>
      <c r="J36" s="212"/>
      <c r="K36" s="70">
        <v>95</v>
      </c>
      <c r="L36" s="70">
        <v>95</v>
      </c>
      <c r="M36" s="71">
        <f>SUM(K36:L36)</f>
        <v>190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213" t="s">
        <v>654</v>
      </c>
      <c r="B37" s="214"/>
      <c r="C37" s="215"/>
      <c r="D37" s="73">
        <v>98</v>
      </c>
      <c r="E37" s="73">
        <v>97</v>
      </c>
      <c r="F37" s="19">
        <f>SUM(D37:E37)</f>
        <v>195</v>
      </c>
      <c r="G37"/>
      <c r="H37" s="213" t="s">
        <v>389</v>
      </c>
      <c r="I37" s="214"/>
      <c r="J37" s="215"/>
      <c r="K37" s="73">
        <v>95</v>
      </c>
      <c r="L37" s="73">
        <v>94</v>
      </c>
      <c r="M37" s="19">
        <f>SUM(K37:L37)</f>
        <v>189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216" t="s">
        <v>658</v>
      </c>
      <c r="B38" s="217"/>
      <c r="C38" s="218"/>
      <c r="D38" s="75">
        <v>98</v>
      </c>
      <c r="E38" s="75">
        <v>98</v>
      </c>
      <c r="F38" s="76">
        <f>SUM(D38:E38)</f>
        <v>196</v>
      </c>
      <c r="G38"/>
      <c r="H38" s="216" t="s">
        <v>683</v>
      </c>
      <c r="I38" s="217"/>
      <c r="J38" s="218"/>
      <c r="K38" s="75">
        <v>98</v>
      </c>
      <c r="L38" s="75">
        <v>91</v>
      </c>
      <c r="M38" s="76">
        <f>SUM(K38:L38)</f>
        <v>189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3" t="s">
        <v>799</v>
      </c>
      <c r="B40" s="64"/>
      <c r="C40" s="65">
        <v>575</v>
      </c>
      <c r="D40" s="64"/>
      <c r="E40" s="66" t="s">
        <v>9</v>
      </c>
      <c r="F40" s="67">
        <f>SUM(F41:F43)</f>
        <v>569</v>
      </c>
      <c r="G40" s="68" t="s">
        <v>299</v>
      </c>
      <c r="H40" t="s">
        <v>385</v>
      </c>
      <c r="I40"/>
      <c r="J40"/>
      <c r="K40"/>
      <c r="L40"/>
      <c r="M40">
        <v>575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210" t="s">
        <v>657</v>
      </c>
      <c r="B41" s="211"/>
      <c r="C41" s="212"/>
      <c r="D41" s="70">
        <v>97</v>
      </c>
      <c r="E41" s="70">
        <v>96</v>
      </c>
      <c r="F41" s="71">
        <f>SUM(D41:E41)</f>
        <v>193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213" t="s">
        <v>652</v>
      </c>
      <c r="B42" s="214"/>
      <c r="C42" s="215"/>
      <c r="D42" s="73">
        <v>98</v>
      </c>
      <c r="E42" s="73">
        <v>98</v>
      </c>
      <c r="F42" s="19">
        <f>SUM(D42:E42)</f>
        <v>196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216" t="s">
        <v>747</v>
      </c>
      <c r="B43" s="217"/>
      <c r="C43" s="218"/>
      <c r="D43" s="75">
        <v>91</v>
      </c>
      <c r="E43" s="75">
        <v>89</v>
      </c>
      <c r="F43" s="76">
        <f>SUM(D43:E43)</f>
        <v>180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79" t="s">
        <v>24</v>
      </c>
      <c r="I45" s="80" t="s">
        <v>306</v>
      </c>
      <c r="J45" s="80" t="s">
        <v>307</v>
      </c>
      <c r="K45" s="80" t="s">
        <v>308</v>
      </c>
      <c r="L45" s="80" t="s">
        <v>309</v>
      </c>
      <c r="M45" s="80" t="s">
        <v>8</v>
      </c>
      <c r="N45" s="10" t="s">
        <v>310</v>
      </c>
    </row>
    <row r="46" spans="8:16" ht="15.75" customHeight="1">
      <c r="H46" s="87" t="s">
        <v>794</v>
      </c>
      <c r="I46" s="88">
        <v>8</v>
      </c>
      <c r="J46" s="88">
        <v>7</v>
      </c>
      <c r="K46" s="88"/>
      <c r="L46" s="88">
        <v>1</v>
      </c>
      <c r="M46" s="88">
        <v>4613</v>
      </c>
      <c r="N46" s="89">
        <v>14</v>
      </c>
      <c r="O46" s="32"/>
      <c r="P46" s="32"/>
    </row>
    <row r="47" spans="8:16" ht="15.75" customHeight="1">
      <c r="H47" s="90" t="s">
        <v>795</v>
      </c>
      <c r="I47" s="91">
        <v>8</v>
      </c>
      <c r="J47" s="91">
        <v>5</v>
      </c>
      <c r="K47" s="91"/>
      <c r="L47" s="91">
        <v>3</v>
      </c>
      <c r="M47" s="91">
        <v>4626</v>
      </c>
      <c r="N47" s="37">
        <v>10</v>
      </c>
      <c r="O47" s="32"/>
      <c r="P47" s="32"/>
    </row>
    <row r="48" spans="8:16" ht="15.75" customHeight="1">
      <c r="H48" s="90" t="s">
        <v>796</v>
      </c>
      <c r="I48" s="91">
        <v>8</v>
      </c>
      <c r="J48" s="91">
        <v>4</v>
      </c>
      <c r="K48" s="91"/>
      <c r="L48" s="91">
        <v>4</v>
      </c>
      <c r="M48" s="91">
        <v>4617</v>
      </c>
      <c r="N48" s="37">
        <v>8</v>
      </c>
      <c r="O48" s="32"/>
      <c r="P48" s="32"/>
    </row>
    <row r="49" spans="8:16" ht="15.75" customHeight="1">
      <c r="H49" s="90" t="s">
        <v>797</v>
      </c>
      <c r="I49" s="91">
        <v>8</v>
      </c>
      <c r="J49" s="91">
        <v>3</v>
      </c>
      <c r="K49" s="91"/>
      <c r="L49" s="91">
        <v>5</v>
      </c>
      <c r="M49" s="91">
        <v>4600</v>
      </c>
      <c r="N49" s="37">
        <v>6</v>
      </c>
      <c r="O49" s="32"/>
      <c r="P49" s="32"/>
    </row>
    <row r="50" spans="8:16" ht="15.75" customHeight="1">
      <c r="H50" s="92" t="s">
        <v>799</v>
      </c>
      <c r="I50" s="93">
        <v>8</v>
      </c>
      <c r="J50" s="93"/>
      <c r="K50" s="93"/>
      <c r="L50" s="93">
        <v>8</v>
      </c>
      <c r="M50" s="93">
        <v>4445</v>
      </c>
      <c r="N50" s="94">
        <v>0</v>
      </c>
      <c r="O50" s="32"/>
      <c r="P50" s="32"/>
    </row>
    <row r="51" spans="1:16" ht="15.75" customHeight="1">
      <c r="A51" s="4" t="s">
        <v>735</v>
      </c>
      <c r="H51" s="32"/>
      <c r="I51" s="32"/>
      <c r="J51" s="32"/>
      <c r="K51" s="32"/>
      <c r="L51" s="32"/>
      <c r="M51" s="32"/>
      <c r="N51" s="32"/>
      <c r="O51" s="32"/>
      <c r="P51" s="32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781</v>
      </c>
      <c r="C1" s="159"/>
      <c r="D1" s="159"/>
      <c r="E1" s="159"/>
      <c r="F1" s="159"/>
      <c r="G1" s="223"/>
      <c r="H1" s="159"/>
      <c r="I1" s="159"/>
      <c r="J1" s="159" t="s">
        <v>1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B1" s="4"/>
      <c r="AC1" s="4"/>
      <c r="AD1" s="4"/>
      <c r="AE1" s="4"/>
      <c r="AF1" s="4"/>
    </row>
    <row r="2" ht="15.75" customHeight="1">
      <c r="A2" s="160" t="s">
        <v>2</v>
      </c>
    </row>
    <row r="3" spans="1:32" s="2" customFormat="1" ht="15.75" customHeight="1">
      <c r="A3" s="2" t="s">
        <v>35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24" t="s">
        <v>317</v>
      </c>
      <c r="B4" s="225"/>
      <c r="C4" s="226">
        <v>567</v>
      </c>
      <c r="D4" s="225"/>
      <c r="E4" s="227" t="s">
        <v>9</v>
      </c>
      <c r="F4" s="228">
        <f>SUM(F5:F7)</f>
        <v>559</v>
      </c>
      <c r="G4" s="229" t="s">
        <v>299</v>
      </c>
      <c r="H4" s="224" t="s">
        <v>800</v>
      </c>
      <c r="I4" s="225"/>
      <c r="J4" s="226">
        <v>572</v>
      </c>
      <c r="K4" s="225"/>
      <c r="L4" s="227" t="s">
        <v>9</v>
      </c>
      <c r="M4" s="228">
        <f>SUM(M5:M7)</f>
        <v>579</v>
      </c>
      <c r="N4" s="230"/>
      <c r="O4" s="161"/>
      <c r="P4" s="161"/>
      <c r="Q4" s="161"/>
      <c r="R4" s="161"/>
      <c r="S4" s="161"/>
      <c r="T4" s="161"/>
    </row>
    <row r="5" spans="1:20" ht="15.75" customHeight="1">
      <c r="A5" s="231" t="s">
        <v>801</v>
      </c>
      <c r="B5" s="232"/>
      <c r="C5" s="233"/>
      <c r="D5" s="175">
        <v>88</v>
      </c>
      <c r="E5" s="175">
        <v>97</v>
      </c>
      <c r="F5" s="234">
        <f>SUM(D5:E5)</f>
        <v>185</v>
      </c>
      <c r="G5" s="230"/>
      <c r="H5" s="231" t="s">
        <v>134</v>
      </c>
      <c r="I5" s="232"/>
      <c r="J5" s="233"/>
      <c r="K5" s="175">
        <v>98</v>
      </c>
      <c r="L5" s="175">
        <v>96</v>
      </c>
      <c r="M5" s="234">
        <f>SUM(K5:L5)</f>
        <v>194</v>
      </c>
      <c r="N5" s="230"/>
      <c r="O5" s="161"/>
      <c r="P5" s="161"/>
      <c r="Q5" s="161"/>
      <c r="R5" s="161"/>
      <c r="S5" s="161"/>
      <c r="T5" s="161"/>
    </row>
    <row r="6" spans="1:20" ht="15.75" customHeight="1">
      <c r="A6" s="235" t="s">
        <v>802</v>
      </c>
      <c r="B6" s="236"/>
      <c r="C6" s="237"/>
      <c r="D6" s="174">
        <v>93</v>
      </c>
      <c r="E6" s="174">
        <v>92</v>
      </c>
      <c r="F6" s="238">
        <f>SUM(D6:E6)</f>
        <v>185</v>
      </c>
      <c r="G6" s="230"/>
      <c r="H6" s="239" t="s">
        <v>685</v>
      </c>
      <c r="I6" s="236"/>
      <c r="J6" s="237"/>
      <c r="K6" s="174">
        <v>97</v>
      </c>
      <c r="L6" s="174">
        <v>96</v>
      </c>
      <c r="M6" s="238">
        <f>SUM(K6:L6)</f>
        <v>193</v>
      </c>
      <c r="N6" s="230"/>
      <c r="O6" s="161"/>
      <c r="P6" s="161"/>
      <c r="Q6" s="161"/>
      <c r="R6" s="161"/>
      <c r="S6" s="161"/>
      <c r="T6" s="161"/>
    </row>
    <row r="7" spans="1:20" ht="15.75" customHeight="1">
      <c r="A7" s="240" t="s">
        <v>156</v>
      </c>
      <c r="B7" s="241"/>
      <c r="C7" s="242"/>
      <c r="D7" s="243">
        <v>96</v>
      </c>
      <c r="E7" s="243">
        <v>93</v>
      </c>
      <c r="F7" s="244">
        <f>SUM(D7:E7)</f>
        <v>189</v>
      </c>
      <c r="G7" s="230"/>
      <c r="H7" s="240" t="s">
        <v>697</v>
      </c>
      <c r="I7" s="241"/>
      <c r="J7" s="242"/>
      <c r="K7" s="243">
        <v>96</v>
      </c>
      <c r="L7" s="243">
        <v>96</v>
      </c>
      <c r="M7" s="244">
        <f>SUM(K7:L7)</f>
        <v>192</v>
      </c>
      <c r="N7" s="230"/>
      <c r="O7" s="161"/>
      <c r="P7" s="161"/>
      <c r="Q7" s="161"/>
      <c r="R7" s="161"/>
      <c r="S7" s="161"/>
      <c r="T7" s="161"/>
    </row>
    <row r="8" spans="1:20" ht="15.7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161"/>
      <c r="P8" s="161"/>
      <c r="Q8" s="161"/>
      <c r="R8" s="161"/>
      <c r="S8" s="161"/>
      <c r="T8" s="161"/>
    </row>
    <row r="9" spans="1:20" ht="15.75" customHeight="1">
      <c r="A9" s="224" t="s">
        <v>321</v>
      </c>
      <c r="B9" s="225"/>
      <c r="C9" s="226">
        <v>572</v>
      </c>
      <c r="D9" s="225"/>
      <c r="E9" s="227" t="s">
        <v>9</v>
      </c>
      <c r="F9" s="228">
        <f>SUM(F10:F12)</f>
        <v>566</v>
      </c>
      <c r="G9" s="229" t="s">
        <v>299</v>
      </c>
      <c r="H9" s="224" t="s">
        <v>803</v>
      </c>
      <c r="I9" s="225"/>
      <c r="J9" s="226">
        <v>573</v>
      </c>
      <c r="K9" s="225"/>
      <c r="L9" s="227" t="s">
        <v>9</v>
      </c>
      <c r="M9" s="228">
        <f>SUM(M10:M12)</f>
        <v>553</v>
      </c>
      <c r="N9" s="230"/>
      <c r="O9" s="161"/>
      <c r="P9" s="161"/>
      <c r="Q9" s="161"/>
      <c r="R9" s="161"/>
      <c r="S9" s="161"/>
      <c r="T9" s="161"/>
    </row>
    <row r="10" spans="1:32" ht="15.75" customHeight="1">
      <c r="A10" s="231" t="s">
        <v>693</v>
      </c>
      <c r="B10" s="232"/>
      <c r="C10" s="233"/>
      <c r="D10" s="175">
        <v>95</v>
      </c>
      <c r="E10" s="175">
        <v>92</v>
      </c>
      <c r="F10" s="234">
        <f>SUM(D10:E10)</f>
        <v>187</v>
      </c>
      <c r="G10" s="230"/>
      <c r="H10" s="231" t="s">
        <v>804</v>
      </c>
      <c r="I10" s="232"/>
      <c r="J10" s="233"/>
      <c r="K10" s="175">
        <v>96</v>
      </c>
      <c r="L10" s="175">
        <v>96</v>
      </c>
      <c r="M10" s="234">
        <f>SUM(K10:L10)</f>
        <v>192</v>
      </c>
      <c r="N10" s="230"/>
      <c r="O10" s="161"/>
      <c r="P10" s="161"/>
      <c r="Q10" s="161"/>
      <c r="R10" s="161"/>
      <c r="S10" s="161"/>
      <c r="T10" s="161"/>
      <c r="AA10" s="161"/>
      <c r="AB10" s="161"/>
      <c r="AC10" s="161"/>
      <c r="AD10" s="161"/>
      <c r="AE10" s="161"/>
      <c r="AF10" s="161"/>
    </row>
    <row r="11" spans="1:32" ht="15.75" customHeight="1">
      <c r="A11" s="239" t="s">
        <v>698</v>
      </c>
      <c r="B11" s="236"/>
      <c r="C11" s="237"/>
      <c r="D11" s="174">
        <v>92</v>
      </c>
      <c r="E11" s="174">
        <v>98</v>
      </c>
      <c r="F11" s="238">
        <f>SUM(D11:E11)</f>
        <v>190</v>
      </c>
      <c r="G11" s="230"/>
      <c r="H11" s="239" t="s">
        <v>711</v>
      </c>
      <c r="I11" s="236"/>
      <c r="J11" s="237"/>
      <c r="K11" s="174">
        <v>90</v>
      </c>
      <c r="L11" s="174">
        <v>90</v>
      </c>
      <c r="M11" s="238">
        <f>SUM(K11:L11)</f>
        <v>180</v>
      </c>
      <c r="N11" s="230"/>
      <c r="O11" s="161"/>
      <c r="P11" s="161"/>
      <c r="Q11" s="161"/>
      <c r="R11" s="161"/>
      <c r="S11" s="161"/>
      <c r="T11" s="161"/>
      <c r="AA11" s="161"/>
      <c r="AB11" s="161"/>
      <c r="AC11" s="161"/>
      <c r="AD11" s="161"/>
      <c r="AE11" s="161"/>
      <c r="AF11" s="161"/>
    </row>
    <row r="12" spans="1:32" ht="15.75" customHeight="1">
      <c r="A12" s="240" t="s">
        <v>416</v>
      </c>
      <c r="B12" s="241"/>
      <c r="C12" s="242"/>
      <c r="D12" s="243">
        <v>94</v>
      </c>
      <c r="E12" s="243">
        <v>95</v>
      </c>
      <c r="F12" s="244">
        <f>SUM(D12:E12)</f>
        <v>189</v>
      </c>
      <c r="G12" s="230"/>
      <c r="H12" s="240" t="s">
        <v>682</v>
      </c>
      <c r="I12" s="241"/>
      <c r="J12" s="242"/>
      <c r="K12" s="243">
        <v>91</v>
      </c>
      <c r="L12" s="243">
        <v>90</v>
      </c>
      <c r="M12" s="244">
        <f>SUM(K12:L12)</f>
        <v>181</v>
      </c>
      <c r="N12" s="230"/>
      <c r="O12" s="161"/>
      <c r="P12" s="161"/>
      <c r="Q12" s="161"/>
      <c r="R12" s="161"/>
      <c r="S12" s="161"/>
      <c r="T12" s="161"/>
      <c r="AA12" s="161"/>
      <c r="AB12" s="161"/>
      <c r="AC12" s="161"/>
      <c r="AD12" s="161"/>
      <c r="AE12" s="161"/>
      <c r="AF12" s="161"/>
    </row>
    <row r="13" spans="1:32" ht="15.7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61"/>
      <c r="P13" s="161"/>
      <c r="Q13" s="161"/>
      <c r="R13" s="161"/>
      <c r="S13" s="161"/>
      <c r="T13" s="161"/>
      <c r="AA13" s="161"/>
      <c r="AB13" s="161"/>
      <c r="AC13" s="161"/>
      <c r="AD13" s="161"/>
      <c r="AE13" s="161"/>
      <c r="AF13" s="161"/>
    </row>
    <row r="14" spans="1:20" ht="15.75" customHeight="1">
      <c r="A14" s="224" t="s">
        <v>805</v>
      </c>
      <c r="B14" s="225"/>
      <c r="C14" s="226">
        <v>574</v>
      </c>
      <c r="D14" s="225"/>
      <c r="E14" s="227" t="s">
        <v>9</v>
      </c>
      <c r="F14" s="228">
        <f>SUM(F15:F17)</f>
        <v>568</v>
      </c>
      <c r="G14" s="229" t="s">
        <v>299</v>
      </c>
      <c r="H14" s="230" t="s">
        <v>385</v>
      </c>
      <c r="I14" s="230"/>
      <c r="J14" s="230"/>
      <c r="K14" s="230"/>
      <c r="L14" s="230"/>
      <c r="M14" s="230">
        <v>574</v>
      </c>
      <c r="N14" s="230"/>
      <c r="O14" s="161"/>
      <c r="P14" s="161"/>
      <c r="Q14" s="161"/>
      <c r="R14" s="161"/>
      <c r="S14" s="161"/>
      <c r="T14" s="161"/>
    </row>
    <row r="15" spans="1:20" ht="15.75" customHeight="1">
      <c r="A15" s="231" t="s">
        <v>676</v>
      </c>
      <c r="B15" s="232"/>
      <c r="C15" s="233"/>
      <c r="D15" s="175">
        <v>98</v>
      </c>
      <c r="E15" s="175">
        <v>93</v>
      </c>
      <c r="F15" s="234">
        <f>SUM(D15:E15)</f>
        <v>191</v>
      </c>
      <c r="G15" s="230"/>
      <c r="H15" s="230"/>
      <c r="I15" s="230"/>
      <c r="J15" s="230"/>
      <c r="K15" s="230"/>
      <c r="L15" s="230"/>
      <c r="M15" s="230"/>
      <c r="N15" s="230"/>
      <c r="O15" s="161"/>
      <c r="P15" s="161"/>
      <c r="Q15" s="161"/>
      <c r="R15" s="161"/>
      <c r="S15" s="161"/>
      <c r="T15" s="161"/>
    </row>
    <row r="16" spans="1:20" ht="15.75" customHeight="1">
      <c r="A16" s="239" t="s">
        <v>663</v>
      </c>
      <c r="B16" s="236"/>
      <c r="C16" s="237"/>
      <c r="D16" s="174">
        <v>93</v>
      </c>
      <c r="E16" s="174">
        <v>93</v>
      </c>
      <c r="F16" s="238">
        <f>SUM(D16:E16)</f>
        <v>186</v>
      </c>
      <c r="G16" s="230"/>
      <c r="H16" s="230"/>
      <c r="I16" s="230"/>
      <c r="J16" s="230"/>
      <c r="K16" s="230"/>
      <c r="L16" s="230"/>
      <c r="M16" s="230"/>
      <c r="N16" s="230"/>
      <c r="O16" s="161"/>
      <c r="P16" s="161"/>
      <c r="Q16" s="161"/>
      <c r="R16" s="161"/>
      <c r="S16" s="161"/>
      <c r="T16" s="161"/>
    </row>
    <row r="17" spans="1:20" ht="15.75" customHeight="1">
      <c r="A17" s="240" t="s">
        <v>704</v>
      </c>
      <c r="B17" s="241"/>
      <c r="C17" s="242"/>
      <c r="D17" s="243">
        <v>95</v>
      </c>
      <c r="E17" s="243">
        <v>96</v>
      </c>
      <c r="F17" s="244">
        <f>SUM(D17:E17)</f>
        <v>191</v>
      </c>
      <c r="G17" s="230"/>
      <c r="H17" s="230"/>
      <c r="I17" s="230"/>
      <c r="J17" s="230"/>
      <c r="K17" s="230"/>
      <c r="L17" s="230"/>
      <c r="M17" s="230"/>
      <c r="N17" s="230"/>
      <c r="O17" s="161"/>
      <c r="P17" s="161"/>
      <c r="Q17" s="161"/>
      <c r="R17" s="161"/>
      <c r="S17" s="161"/>
      <c r="T17" s="161"/>
    </row>
    <row r="18" spans="1:20" ht="15.7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61"/>
      <c r="P18" s="161"/>
      <c r="Q18" s="161"/>
      <c r="R18" s="161"/>
      <c r="S18" s="161"/>
      <c r="T18" s="161"/>
    </row>
    <row r="19" spans="8:14" ht="15.75" customHeight="1">
      <c r="H19" s="245" t="s">
        <v>35</v>
      </c>
      <c r="I19" s="164" t="s">
        <v>306</v>
      </c>
      <c r="J19" s="164" t="s">
        <v>307</v>
      </c>
      <c r="K19" s="164" t="s">
        <v>308</v>
      </c>
      <c r="L19" s="164" t="s">
        <v>309</v>
      </c>
      <c r="M19" s="164" t="s">
        <v>8</v>
      </c>
      <c r="N19" s="165" t="s">
        <v>310</v>
      </c>
    </row>
    <row r="20" spans="8:16" ht="15.75" customHeight="1">
      <c r="H20" s="246" t="s">
        <v>805</v>
      </c>
      <c r="I20" s="247">
        <v>8</v>
      </c>
      <c r="J20" s="247">
        <v>5</v>
      </c>
      <c r="K20" s="247">
        <v>1</v>
      </c>
      <c r="L20" s="247">
        <v>2</v>
      </c>
      <c r="M20" s="247">
        <v>4625</v>
      </c>
      <c r="N20" s="248">
        <v>11</v>
      </c>
      <c r="O20" s="161"/>
      <c r="P20" s="161"/>
    </row>
    <row r="21" spans="8:16" ht="15.75" customHeight="1">
      <c r="H21" s="249" t="s">
        <v>321</v>
      </c>
      <c r="I21" s="178">
        <v>8</v>
      </c>
      <c r="J21" s="178">
        <v>5</v>
      </c>
      <c r="K21" s="178"/>
      <c r="L21" s="178">
        <v>3</v>
      </c>
      <c r="M21" s="178">
        <v>4052</v>
      </c>
      <c r="N21" s="179">
        <v>10</v>
      </c>
      <c r="O21" s="161"/>
      <c r="P21" s="161"/>
    </row>
    <row r="22" spans="8:16" ht="15.75" customHeight="1">
      <c r="H22" s="249" t="s">
        <v>800</v>
      </c>
      <c r="I22" s="178">
        <v>8</v>
      </c>
      <c r="J22" s="178">
        <v>4</v>
      </c>
      <c r="K22" s="178"/>
      <c r="L22" s="178">
        <v>4</v>
      </c>
      <c r="M22" s="178">
        <v>4598</v>
      </c>
      <c r="N22" s="179">
        <v>8</v>
      </c>
      <c r="O22" s="161"/>
      <c r="P22" s="161"/>
    </row>
    <row r="23" spans="8:16" ht="15.75" customHeight="1">
      <c r="H23" s="249" t="s">
        <v>803</v>
      </c>
      <c r="I23" s="178">
        <v>8</v>
      </c>
      <c r="J23" s="178">
        <v>3</v>
      </c>
      <c r="K23" s="178"/>
      <c r="L23" s="178">
        <v>5</v>
      </c>
      <c r="M23" s="178">
        <v>4532</v>
      </c>
      <c r="N23" s="179">
        <v>6</v>
      </c>
      <c r="O23" s="161"/>
      <c r="P23" s="161"/>
    </row>
    <row r="24" spans="8:16" ht="15.75" customHeight="1">
      <c r="H24" s="250" t="s">
        <v>317</v>
      </c>
      <c r="I24" s="251">
        <v>8</v>
      </c>
      <c r="J24" s="251"/>
      <c r="K24" s="251"/>
      <c r="L24" s="251">
        <v>8</v>
      </c>
      <c r="M24" s="251">
        <v>4462</v>
      </c>
      <c r="N24" s="252">
        <v>0</v>
      </c>
      <c r="O24" s="161"/>
      <c r="P24" s="161"/>
    </row>
    <row r="25" spans="8:16" ht="15.75" customHeight="1">
      <c r="H25" s="161"/>
      <c r="I25" s="161"/>
      <c r="J25" s="161"/>
      <c r="K25" s="161"/>
      <c r="L25" s="161"/>
      <c r="M25" s="161"/>
      <c r="N25" s="161"/>
      <c r="O25" s="161"/>
      <c r="P25" s="161"/>
    </row>
    <row r="26" spans="2:14" ht="15.75" customHeight="1">
      <c r="B26" s="22"/>
      <c r="C26" s="22"/>
      <c r="H26" s="253"/>
      <c r="I26" s="254"/>
      <c r="J26" s="254"/>
      <c r="K26" s="254"/>
      <c r="L26" s="254"/>
      <c r="M26" s="254"/>
      <c r="N26" s="254"/>
    </row>
    <row r="27" spans="1:14" ht="15.75" customHeight="1">
      <c r="A27" s="255"/>
      <c r="B27" s="255"/>
      <c r="C27" s="255"/>
      <c r="D27" s="255"/>
      <c r="E27" s="255"/>
      <c r="F27" s="255"/>
      <c r="G27" s="256"/>
      <c r="H27" s="257"/>
      <c r="I27" s="258"/>
      <c r="J27" s="258"/>
      <c r="K27" s="258"/>
      <c r="L27" s="258"/>
      <c r="M27" s="258"/>
      <c r="N27" s="258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224" t="s">
        <v>806</v>
      </c>
      <c r="B30" s="225"/>
      <c r="C30" s="226">
        <v>566</v>
      </c>
      <c r="D30" s="225"/>
      <c r="E30" s="227" t="s">
        <v>9</v>
      </c>
      <c r="F30" s="228">
        <f>SUM(F31:F33)</f>
        <v>569</v>
      </c>
      <c r="G30" s="229" t="s">
        <v>299</v>
      </c>
      <c r="H30" s="224" t="s">
        <v>807</v>
      </c>
      <c r="I30" s="225"/>
      <c r="J30" s="226">
        <v>561</v>
      </c>
      <c r="K30" s="225"/>
      <c r="L30" s="227" t="s">
        <v>9</v>
      </c>
      <c r="M30" s="228">
        <f>SUM(M31:M33)</f>
        <v>544</v>
      </c>
      <c r="N30" s="230"/>
      <c r="O30" s="161"/>
      <c r="P30" s="161"/>
      <c r="Q30" s="161"/>
      <c r="R30" s="161"/>
      <c r="S30" s="161"/>
      <c r="T30" s="161"/>
    </row>
    <row r="31" spans="1:20" ht="15.75" customHeight="1">
      <c r="A31" s="231" t="s">
        <v>707</v>
      </c>
      <c r="B31" s="232"/>
      <c r="C31" s="233"/>
      <c r="D31" s="175">
        <v>88</v>
      </c>
      <c r="E31" s="175">
        <v>97</v>
      </c>
      <c r="F31" s="234">
        <f>SUM(D31:E31)</f>
        <v>185</v>
      </c>
      <c r="G31" s="230"/>
      <c r="H31" s="259" t="s">
        <v>808</v>
      </c>
      <c r="I31" s="232"/>
      <c r="J31" s="233"/>
      <c r="K31" s="175">
        <v>83</v>
      </c>
      <c r="L31" s="175">
        <v>83</v>
      </c>
      <c r="M31" s="234">
        <f>SUM(K31:L31)</f>
        <v>166</v>
      </c>
      <c r="N31" s="230"/>
      <c r="O31" s="161"/>
      <c r="P31" s="161"/>
      <c r="Q31" s="161"/>
      <c r="R31" s="161"/>
      <c r="S31" s="161"/>
      <c r="T31" s="161"/>
    </row>
    <row r="32" spans="1:20" ht="15.75" customHeight="1">
      <c r="A32" s="239" t="s">
        <v>705</v>
      </c>
      <c r="B32" s="236"/>
      <c r="C32" s="237"/>
      <c r="D32" s="174">
        <v>94</v>
      </c>
      <c r="E32" s="174">
        <v>96</v>
      </c>
      <c r="F32" s="238">
        <f>SUM(D32:E32)</f>
        <v>190</v>
      </c>
      <c r="G32" s="230"/>
      <c r="H32" s="239" t="s">
        <v>669</v>
      </c>
      <c r="I32" s="236"/>
      <c r="J32" s="237"/>
      <c r="K32" s="174">
        <v>96</v>
      </c>
      <c r="L32" s="174">
        <v>94</v>
      </c>
      <c r="M32" s="238">
        <f>SUM(K32:L32)</f>
        <v>190</v>
      </c>
      <c r="N32" s="230"/>
      <c r="O32" s="161"/>
      <c r="P32" s="161"/>
      <c r="Q32" s="161"/>
      <c r="R32" s="161"/>
      <c r="S32" s="161"/>
      <c r="T32" s="161"/>
    </row>
    <row r="33" spans="1:20" ht="15.75" customHeight="1">
      <c r="A33" s="240" t="s">
        <v>722</v>
      </c>
      <c r="B33" s="241"/>
      <c r="C33" s="242"/>
      <c r="D33" s="243">
        <v>97</v>
      </c>
      <c r="E33" s="243">
        <v>97</v>
      </c>
      <c r="F33" s="244">
        <f>SUM(D33:E33)</f>
        <v>194</v>
      </c>
      <c r="G33" s="230"/>
      <c r="H33" s="240" t="s">
        <v>742</v>
      </c>
      <c r="I33" s="241"/>
      <c r="J33" s="242"/>
      <c r="K33" s="243">
        <v>91</v>
      </c>
      <c r="L33" s="243">
        <v>97</v>
      </c>
      <c r="M33" s="244">
        <f>SUM(K33:L33)</f>
        <v>188</v>
      </c>
      <c r="N33" s="230"/>
      <c r="O33" s="161"/>
      <c r="P33" s="161"/>
      <c r="Q33" s="161"/>
      <c r="R33" s="161"/>
      <c r="S33" s="161"/>
      <c r="T33" s="161"/>
    </row>
    <row r="34" spans="1:20" ht="15.75" customHeight="1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161"/>
      <c r="P34" s="161"/>
      <c r="Q34" s="161"/>
      <c r="R34" s="161"/>
      <c r="S34" s="161"/>
      <c r="T34" s="161"/>
    </row>
    <row r="35" spans="1:20" ht="15.75" customHeight="1">
      <c r="A35" s="224" t="s">
        <v>809</v>
      </c>
      <c r="B35" s="225"/>
      <c r="C35" s="226">
        <v>556</v>
      </c>
      <c r="D35" s="225"/>
      <c r="E35" s="227" t="s">
        <v>9</v>
      </c>
      <c r="F35" s="228">
        <f>SUM(F36:F38)</f>
        <v>562</v>
      </c>
      <c r="G35" s="229" t="s">
        <v>299</v>
      </c>
      <c r="H35" s="224" t="s">
        <v>810</v>
      </c>
      <c r="I35" s="225"/>
      <c r="J35" s="226">
        <v>565</v>
      </c>
      <c r="K35" s="225"/>
      <c r="L35" s="227" t="s">
        <v>9</v>
      </c>
      <c r="M35" s="228">
        <f>SUM(M36:M38)</f>
        <v>567</v>
      </c>
      <c r="N35" s="230"/>
      <c r="O35" s="161"/>
      <c r="P35" s="161"/>
      <c r="Q35" s="161"/>
      <c r="R35" s="161"/>
      <c r="S35" s="161"/>
      <c r="T35" s="161"/>
    </row>
    <row r="36" spans="1:20" ht="15.75" customHeight="1">
      <c r="A36" s="231" t="s">
        <v>710</v>
      </c>
      <c r="B36" s="232"/>
      <c r="C36" s="233"/>
      <c r="D36" s="175">
        <v>92</v>
      </c>
      <c r="E36" s="175">
        <v>89</v>
      </c>
      <c r="F36" s="234">
        <f>SUM(D36:E36)</f>
        <v>181</v>
      </c>
      <c r="G36" s="230"/>
      <c r="H36" s="231" t="s">
        <v>706</v>
      </c>
      <c r="I36" s="232"/>
      <c r="J36" s="233"/>
      <c r="K36" s="175">
        <v>94</v>
      </c>
      <c r="L36" s="175">
        <v>94</v>
      </c>
      <c r="M36" s="234">
        <f>SUM(K36:L36)</f>
        <v>188</v>
      </c>
      <c r="N36" s="230"/>
      <c r="O36" s="161"/>
      <c r="P36" s="161"/>
      <c r="Q36" s="161"/>
      <c r="R36" s="161"/>
      <c r="S36" s="161"/>
      <c r="T36" s="161"/>
    </row>
    <row r="37" spans="1:20" ht="15.75" customHeight="1">
      <c r="A37" s="239" t="s">
        <v>739</v>
      </c>
      <c r="B37" s="236"/>
      <c r="C37" s="237"/>
      <c r="D37" s="174">
        <v>96</v>
      </c>
      <c r="E37" s="174">
        <v>96</v>
      </c>
      <c r="F37" s="238">
        <f>SUM(D37:E37)</f>
        <v>192</v>
      </c>
      <c r="G37" s="230"/>
      <c r="H37" s="239" t="s">
        <v>700</v>
      </c>
      <c r="I37" s="236"/>
      <c r="J37" s="237"/>
      <c r="K37" s="174">
        <v>94</v>
      </c>
      <c r="L37" s="174">
        <v>98</v>
      </c>
      <c r="M37" s="238">
        <f>SUM(K37:L37)</f>
        <v>192</v>
      </c>
      <c r="N37" s="230"/>
      <c r="O37" s="161"/>
      <c r="P37" s="161"/>
      <c r="Q37" s="161"/>
      <c r="R37" s="161"/>
      <c r="S37" s="161"/>
      <c r="T37" s="161"/>
    </row>
    <row r="38" spans="1:20" ht="15.75" customHeight="1">
      <c r="A38" s="240" t="s">
        <v>721</v>
      </c>
      <c r="B38" s="241"/>
      <c r="C38" s="242"/>
      <c r="D38" s="243">
        <v>92</v>
      </c>
      <c r="E38" s="243">
        <v>97</v>
      </c>
      <c r="F38" s="244">
        <f>SUM(D38:E38)</f>
        <v>189</v>
      </c>
      <c r="G38" s="230"/>
      <c r="H38" s="240" t="s">
        <v>702</v>
      </c>
      <c r="I38" s="241"/>
      <c r="J38" s="242"/>
      <c r="K38" s="243">
        <v>94</v>
      </c>
      <c r="L38" s="243">
        <v>93</v>
      </c>
      <c r="M38" s="244">
        <f>SUM(K38:L38)</f>
        <v>187</v>
      </c>
      <c r="N38" s="230"/>
      <c r="O38" s="161"/>
      <c r="P38" s="161"/>
      <c r="Q38" s="161"/>
      <c r="R38" s="161"/>
      <c r="S38" s="161"/>
      <c r="T38" s="161"/>
    </row>
    <row r="39" spans="1:20" ht="15.7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161"/>
      <c r="P39" s="161"/>
      <c r="Q39" s="161"/>
      <c r="R39" s="161"/>
      <c r="S39" s="161"/>
      <c r="T39" s="161"/>
    </row>
    <row r="40" spans="1:20" ht="15.75" customHeight="1">
      <c r="A40" s="224" t="s">
        <v>811</v>
      </c>
      <c r="B40" s="225"/>
      <c r="C40" s="226">
        <v>559</v>
      </c>
      <c r="D40" s="225"/>
      <c r="E40" s="227" t="s">
        <v>9</v>
      </c>
      <c r="F40" s="228">
        <f>SUM(F41:F43)</f>
        <v>552</v>
      </c>
      <c r="G40" s="229" t="s">
        <v>299</v>
      </c>
      <c r="H40" s="230" t="s">
        <v>385</v>
      </c>
      <c r="I40" s="230"/>
      <c r="J40" s="230"/>
      <c r="K40" s="230"/>
      <c r="L40" s="230"/>
      <c r="M40" s="230">
        <v>559</v>
      </c>
      <c r="N40" s="230"/>
      <c r="O40" s="161"/>
      <c r="P40" s="161"/>
      <c r="Q40" s="161"/>
      <c r="R40" s="161"/>
      <c r="S40" s="161"/>
      <c r="T40" s="161"/>
    </row>
    <row r="41" spans="1:20" ht="15.75" customHeight="1">
      <c r="A41" s="231" t="s">
        <v>729</v>
      </c>
      <c r="B41" s="232"/>
      <c r="C41" s="233"/>
      <c r="D41" s="175">
        <v>96</v>
      </c>
      <c r="E41" s="175">
        <v>93</v>
      </c>
      <c r="F41" s="234">
        <f>SUM(D41:E41)</f>
        <v>189</v>
      </c>
      <c r="G41" s="230"/>
      <c r="H41" s="230"/>
      <c r="I41" s="230"/>
      <c r="J41" s="230"/>
      <c r="K41" s="230"/>
      <c r="L41" s="230"/>
      <c r="M41" s="230"/>
      <c r="N41" s="230"/>
      <c r="O41" s="161"/>
      <c r="P41" s="161"/>
      <c r="Q41" s="161"/>
      <c r="R41" s="161"/>
      <c r="S41" s="161"/>
      <c r="T41" s="161"/>
    </row>
    <row r="42" spans="1:20" ht="15.75" customHeight="1">
      <c r="A42" s="239" t="s">
        <v>740</v>
      </c>
      <c r="B42" s="236"/>
      <c r="C42" s="237"/>
      <c r="D42" s="174">
        <v>89</v>
      </c>
      <c r="E42" s="174">
        <v>93</v>
      </c>
      <c r="F42" s="238">
        <f>SUM(D42:E42)</f>
        <v>182</v>
      </c>
      <c r="G42" s="230"/>
      <c r="H42" s="230"/>
      <c r="I42" s="230"/>
      <c r="J42" s="230"/>
      <c r="K42" s="230"/>
      <c r="L42" s="230"/>
      <c r="M42" s="230"/>
      <c r="N42" s="230"/>
      <c r="O42" s="161"/>
      <c r="P42" s="161"/>
      <c r="Q42" s="161"/>
      <c r="R42" s="161"/>
      <c r="S42" s="161"/>
      <c r="T42" s="161"/>
    </row>
    <row r="43" spans="1:20" ht="15.75" customHeight="1">
      <c r="A43" s="240" t="s">
        <v>713</v>
      </c>
      <c r="B43" s="241"/>
      <c r="C43" s="242"/>
      <c r="D43" s="243">
        <v>93</v>
      </c>
      <c r="E43" s="243">
        <v>88</v>
      </c>
      <c r="F43" s="244">
        <f>SUM(D43:E43)</f>
        <v>181</v>
      </c>
      <c r="G43" s="230"/>
      <c r="H43" s="230"/>
      <c r="I43" s="230"/>
      <c r="J43" s="230"/>
      <c r="K43" s="230"/>
      <c r="L43" s="230"/>
      <c r="M43" s="230"/>
      <c r="N43" s="230"/>
      <c r="O43" s="161"/>
      <c r="P43" s="161"/>
      <c r="Q43" s="161"/>
      <c r="R43" s="161"/>
      <c r="S43" s="161"/>
      <c r="T43" s="161"/>
    </row>
    <row r="44" spans="1:20" ht="15.75" customHeight="1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161"/>
      <c r="P44" s="161"/>
      <c r="Q44" s="161"/>
      <c r="R44" s="161"/>
      <c r="S44" s="161"/>
      <c r="T44" s="161"/>
    </row>
    <row r="45" spans="8:14" ht="15.75" customHeight="1">
      <c r="H45" s="245" t="s">
        <v>78</v>
      </c>
      <c r="I45" s="164" t="s">
        <v>306</v>
      </c>
      <c r="J45" s="164" t="s">
        <v>307</v>
      </c>
      <c r="K45" s="164" t="s">
        <v>308</v>
      </c>
      <c r="L45" s="164" t="s">
        <v>309</v>
      </c>
      <c r="M45" s="164" t="s">
        <v>8</v>
      </c>
      <c r="N45" s="165" t="s">
        <v>310</v>
      </c>
    </row>
    <row r="46" spans="8:16" ht="15.75" customHeight="1">
      <c r="H46" s="246" t="s">
        <v>806</v>
      </c>
      <c r="I46" s="247">
        <v>8</v>
      </c>
      <c r="J46" s="247">
        <v>7</v>
      </c>
      <c r="K46" s="247"/>
      <c r="L46" s="247">
        <v>1</v>
      </c>
      <c r="M46" s="247">
        <v>4600</v>
      </c>
      <c r="N46" s="248">
        <v>14</v>
      </c>
      <c r="O46" s="161"/>
      <c r="P46" s="161"/>
    </row>
    <row r="47" spans="8:16" ht="15.75" customHeight="1">
      <c r="H47" s="249" t="s">
        <v>810</v>
      </c>
      <c r="I47" s="178">
        <v>8</v>
      </c>
      <c r="J47" s="178">
        <v>4</v>
      </c>
      <c r="K47" s="178"/>
      <c r="L47" s="178">
        <v>4</v>
      </c>
      <c r="M47" s="178">
        <v>4513</v>
      </c>
      <c r="N47" s="179">
        <v>8</v>
      </c>
      <c r="O47" s="161"/>
      <c r="P47" s="161"/>
    </row>
    <row r="48" spans="8:16" ht="15.75" customHeight="1">
      <c r="H48" s="249" t="s">
        <v>811</v>
      </c>
      <c r="I48" s="178">
        <v>8</v>
      </c>
      <c r="J48" s="178">
        <v>4</v>
      </c>
      <c r="K48" s="178"/>
      <c r="L48" s="178">
        <v>4</v>
      </c>
      <c r="M48" s="178">
        <v>4498</v>
      </c>
      <c r="N48" s="179">
        <v>8</v>
      </c>
      <c r="O48" s="161"/>
      <c r="P48" s="161"/>
    </row>
    <row r="49" spans="8:16" ht="15.75" customHeight="1">
      <c r="H49" s="249" t="s">
        <v>807</v>
      </c>
      <c r="I49" s="178">
        <v>8</v>
      </c>
      <c r="J49" s="178">
        <v>3</v>
      </c>
      <c r="K49" s="178"/>
      <c r="L49" s="178">
        <v>5</v>
      </c>
      <c r="M49" s="178">
        <v>4437</v>
      </c>
      <c r="N49" s="179">
        <v>6</v>
      </c>
      <c r="O49" s="161"/>
      <c r="P49" s="161"/>
    </row>
    <row r="50" spans="8:16" ht="15.75" customHeight="1">
      <c r="H50" s="250" t="s">
        <v>809</v>
      </c>
      <c r="I50" s="251">
        <v>8</v>
      </c>
      <c r="J50" s="251">
        <v>1</v>
      </c>
      <c r="K50" s="251"/>
      <c r="L50" s="251">
        <v>7</v>
      </c>
      <c r="M50" s="251">
        <v>4473</v>
      </c>
      <c r="N50" s="252">
        <v>2</v>
      </c>
      <c r="O50" s="161"/>
      <c r="P50" s="161"/>
    </row>
    <row r="51" spans="1:16" ht="15.75" customHeight="1">
      <c r="A51" s="4" t="s">
        <v>780</v>
      </c>
      <c r="H51" s="161"/>
      <c r="I51" s="161"/>
      <c r="J51" s="161"/>
      <c r="K51" s="161"/>
      <c r="L51" s="161"/>
      <c r="M51" s="161"/>
      <c r="N51" s="161"/>
      <c r="O51" s="161"/>
      <c r="P51" s="161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781</v>
      </c>
      <c r="C1" s="159"/>
      <c r="D1" s="159"/>
      <c r="E1" s="159"/>
      <c r="F1" s="159"/>
      <c r="G1" s="223"/>
      <c r="H1" s="159"/>
      <c r="I1" s="159"/>
      <c r="J1" s="159" t="s">
        <v>1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B1" s="4"/>
      <c r="AC1" s="4"/>
      <c r="AD1" s="4"/>
      <c r="AE1" s="4"/>
      <c r="AF1" s="4"/>
    </row>
    <row r="2" ht="15.75" customHeight="1">
      <c r="A2" s="160" t="s">
        <v>2</v>
      </c>
    </row>
    <row r="3" spans="1:32" s="2" customFormat="1" ht="15.75" customHeight="1">
      <c r="A3" s="2" t="s">
        <v>104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24" t="s">
        <v>812</v>
      </c>
      <c r="B4" s="225"/>
      <c r="C4" s="226">
        <v>554</v>
      </c>
      <c r="D4" s="225"/>
      <c r="E4" s="227" t="s">
        <v>9</v>
      </c>
      <c r="F4" s="228">
        <f>SUM(F5:F7)</f>
        <v>532</v>
      </c>
      <c r="G4" s="229" t="s">
        <v>299</v>
      </c>
      <c r="H4" s="224" t="s">
        <v>813</v>
      </c>
      <c r="I4" s="225"/>
      <c r="J4" s="226">
        <v>540</v>
      </c>
      <c r="K4" s="225"/>
      <c r="L4" s="227" t="s">
        <v>9</v>
      </c>
      <c r="M4" s="228">
        <f>SUM(M5:M7)</f>
        <v>510</v>
      </c>
      <c r="N4" s="230"/>
      <c r="O4" s="161"/>
      <c r="P4" s="161"/>
      <c r="Q4" s="161"/>
      <c r="R4" s="161"/>
      <c r="S4" s="161"/>
      <c r="T4" s="161"/>
    </row>
    <row r="5" spans="1:20" ht="15.75" customHeight="1">
      <c r="A5" s="231" t="s">
        <v>210</v>
      </c>
      <c r="B5" s="232"/>
      <c r="C5" s="233"/>
      <c r="D5" s="175">
        <v>94</v>
      </c>
      <c r="E5" s="175">
        <v>93</v>
      </c>
      <c r="F5" s="234">
        <f>SUM(D5:E5)</f>
        <v>187</v>
      </c>
      <c r="G5" s="230"/>
      <c r="H5" s="231" t="s">
        <v>755</v>
      </c>
      <c r="I5" s="232"/>
      <c r="J5" s="233"/>
      <c r="K5" s="175">
        <v>80</v>
      </c>
      <c r="L5" s="175">
        <v>86</v>
      </c>
      <c r="M5" s="234">
        <f>SUM(K5:L5)</f>
        <v>166</v>
      </c>
      <c r="N5" s="230"/>
      <c r="O5" s="161"/>
      <c r="P5" s="161"/>
      <c r="Q5" s="161"/>
      <c r="R5" s="161"/>
      <c r="S5" s="161"/>
      <c r="T5" s="161"/>
    </row>
    <row r="6" spans="1:20" ht="15.75" customHeight="1">
      <c r="A6" s="235" t="s">
        <v>814</v>
      </c>
      <c r="B6" s="236"/>
      <c r="C6" s="237"/>
      <c r="D6" s="174">
        <v>88</v>
      </c>
      <c r="E6" s="174">
        <v>91</v>
      </c>
      <c r="F6" s="238">
        <f>SUM(D6:E6)</f>
        <v>179</v>
      </c>
      <c r="G6" s="230"/>
      <c r="H6" s="239" t="s">
        <v>748</v>
      </c>
      <c r="I6" s="236"/>
      <c r="J6" s="237"/>
      <c r="K6" s="174">
        <v>90</v>
      </c>
      <c r="L6" s="174">
        <v>84</v>
      </c>
      <c r="M6" s="238">
        <f>SUM(K6:L6)</f>
        <v>174</v>
      </c>
      <c r="N6" s="230"/>
      <c r="O6" s="161"/>
      <c r="P6" s="161"/>
      <c r="Q6" s="161"/>
      <c r="R6" s="161"/>
      <c r="S6" s="161"/>
      <c r="T6" s="161"/>
    </row>
    <row r="7" spans="1:20" ht="15.75" customHeight="1">
      <c r="A7" s="240" t="s">
        <v>757</v>
      </c>
      <c r="B7" s="241"/>
      <c r="C7" s="242"/>
      <c r="D7" s="243">
        <v>83</v>
      </c>
      <c r="E7" s="243">
        <v>83</v>
      </c>
      <c r="F7" s="244">
        <f>SUM(D7:E7)</f>
        <v>166</v>
      </c>
      <c r="G7" s="230"/>
      <c r="H7" s="260" t="s">
        <v>815</v>
      </c>
      <c r="I7" s="241"/>
      <c r="J7" s="242"/>
      <c r="K7" s="243">
        <v>84</v>
      </c>
      <c r="L7" s="243">
        <v>86</v>
      </c>
      <c r="M7" s="244">
        <f>SUM(K7:L7)</f>
        <v>170</v>
      </c>
      <c r="N7" s="230"/>
      <c r="O7" s="161"/>
      <c r="P7" s="161"/>
      <c r="Q7" s="161"/>
      <c r="R7" s="161"/>
      <c r="S7" s="161"/>
      <c r="T7" s="161"/>
    </row>
    <row r="8" spans="1:20" ht="15.7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161"/>
      <c r="P8" s="161"/>
      <c r="Q8" s="161"/>
      <c r="R8" s="161"/>
      <c r="S8" s="161"/>
      <c r="T8" s="161"/>
    </row>
    <row r="9" spans="1:20" ht="15.75" customHeight="1">
      <c r="A9" s="224" t="s">
        <v>816</v>
      </c>
      <c r="B9" s="225"/>
      <c r="C9" s="226">
        <v>555</v>
      </c>
      <c r="D9" s="225"/>
      <c r="E9" s="227" t="s">
        <v>9</v>
      </c>
      <c r="F9" s="228">
        <f>SUM(F10:F12)</f>
        <v>561</v>
      </c>
      <c r="G9" s="229" t="s">
        <v>299</v>
      </c>
      <c r="H9" s="224" t="s">
        <v>817</v>
      </c>
      <c r="I9" s="225"/>
      <c r="J9" s="226">
        <v>536</v>
      </c>
      <c r="K9" s="225"/>
      <c r="L9" s="227" t="s">
        <v>9</v>
      </c>
      <c r="M9" s="228">
        <f>SUM(M10:M12)</f>
        <v>530</v>
      </c>
      <c r="N9" s="230"/>
      <c r="O9" s="161"/>
      <c r="P9" s="161"/>
      <c r="Q9" s="161"/>
      <c r="R9" s="161"/>
      <c r="S9" s="161"/>
      <c r="T9" s="161"/>
    </row>
    <row r="10" spans="1:32" ht="15.75" customHeight="1">
      <c r="A10" s="231" t="s">
        <v>818</v>
      </c>
      <c r="B10" s="232"/>
      <c r="C10" s="233"/>
      <c r="D10" s="175">
        <v>88</v>
      </c>
      <c r="E10" s="175">
        <v>96</v>
      </c>
      <c r="F10" s="234">
        <f>SUM(D10:E10)</f>
        <v>184</v>
      </c>
      <c r="G10" s="230"/>
      <c r="H10" s="231" t="s">
        <v>819</v>
      </c>
      <c r="I10" s="232"/>
      <c r="J10" s="233"/>
      <c r="K10" s="175">
        <v>90</v>
      </c>
      <c r="L10" s="175">
        <v>84</v>
      </c>
      <c r="M10" s="234">
        <f>SUM(K10:L10)</f>
        <v>174</v>
      </c>
      <c r="N10" s="230"/>
      <c r="O10" s="161"/>
      <c r="P10" s="161"/>
      <c r="Q10" s="161"/>
      <c r="R10" s="161"/>
      <c r="S10" s="161"/>
      <c r="T10" s="161"/>
      <c r="AA10" s="161"/>
      <c r="AB10" s="161"/>
      <c r="AC10" s="161"/>
      <c r="AD10" s="161"/>
      <c r="AE10" s="161"/>
      <c r="AF10" s="161"/>
    </row>
    <row r="11" spans="1:32" ht="15.75" customHeight="1">
      <c r="A11" s="239" t="s">
        <v>820</v>
      </c>
      <c r="B11" s="236"/>
      <c r="C11" s="237"/>
      <c r="D11" s="174">
        <v>96</v>
      </c>
      <c r="E11" s="174">
        <v>93</v>
      </c>
      <c r="F11" s="238">
        <f>SUM(D11:E11)</f>
        <v>189</v>
      </c>
      <c r="G11" s="230"/>
      <c r="H11" s="239" t="s">
        <v>821</v>
      </c>
      <c r="I11" s="236"/>
      <c r="J11" s="237"/>
      <c r="K11" s="174">
        <v>90</v>
      </c>
      <c r="L11" s="174">
        <v>88</v>
      </c>
      <c r="M11" s="238">
        <f>SUM(K11:L11)</f>
        <v>178</v>
      </c>
      <c r="N11" s="230"/>
      <c r="O11" s="161"/>
      <c r="P11" s="161"/>
      <c r="Q11" s="161"/>
      <c r="R11" s="161"/>
      <c r="S11" s="161"/>
      <c r="T11" s="161"/>
      <c r="AA11" s="161"/>
      <c r="AB11" s="161"/>
      <c r="AC11" s="161"/>
      <c r="AD11" s="161"/>
      <c r="AE11" s="161"/>
      <c r="AF11" s="161"/>
    </row>
    <row r="12" spans="1:32" ht="15.75" customHeight="1">
      <c r="A12" s="240" t="s">
        <v>139</v>
      </c>
      <c r="B12" s="241"/>
      <c r="C12" s="242"/>
      <c r="D12" s="243">
        <v>94</v>
      </c>
      <c r="E12" s="243">
        <v>94</v>
      </c>
      <c r="F12" s="244">
        <f>SUM(D12:E12)</f>
        <v>188</v>
      </c>
      <c r="G12" s="230"/>
      <c r="H12" s="240" t="s">
        <v>822</v>
      </c>
      <c r="I12" s="241"/>
      <c r="J12" s="242"/>
      <c r="K12" s="243">
        <v>92</v>
      </c>
      <c r="L12" s="243">
        <v>86</v>
      </c>
      <c r="M12" s="244">
        <f>SUM(K12:L12)</f>
        <v>178</v>
      </c>
      <c r="N12" s="230"/>
      <c r="O12" s="161"/>
      <c r="P12" s="161"/>
      <c r="Q12" s="161"/>
      <c r="R12" s="161"/>
      <c r="S12" s="161"/>
      <c r="T12" s="161"/>
      <c r="AA12" s="161"/>
      <c r="AB12" s="161"/>
      <c r="AC12" s="161"/>
      <c r="AD12" s="161"/>
      <c r="AE12" s="161"/>
      <c r="AF12" s="161"/>
    </row>
    <row r="13" spans="1:32" ht="15.7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61"/>
      <c r="P13" s="161"/>
      <c r="Q13" s="161"/>
      <c r="R13" s="161"/>
      <c r="S13" s="161"/>
      <c r="T13" s="161"/>
      <c r="AA13" s="161"/>
      <c r="AB13" s="161"/>
      <c r="AC13" s="161"/>
      <c r="AD13" s="161"/>
      <c r="AE13" s="161"/>
      <c r="AF13" s="161"/>
    </row>
    <row r="14" spans="1:20" ht="15.75" customHeight="1">
      <c r="A14" s="224" t="s">
        <v>823</v>
      </c>
      <c r="B14" s="225"/>
      <c r="C14" s="226">
        <v>539</v>
      </c>
      <c r="D14" s="225"/>
      <c r="E14" s="227" t="s">
        <v>9</v>
      </c>
      <c r="F14" s="228">
        <f>SUM(F15:F17)</f>
        <v>538</v>
      </c>
      <c r="G14" s="229" t="s">
        <v>299</v>
      </c>
      <c r="H14" s="230" t="s">
        <v>385</v>
      </c>
      <c r="I14" s="230"/>
      <c r="J14" s="230"/>
      <c r="K14" s="230"/>
      <c r="L14" s="230"/>
      <c r="M14" s="230">
        <v>539</v>
      </c>
      <c r="N14" s="230"/>
      <c r="O14" s="161"/>
      <c r="P14" s="161"/>
      <c r="Q14" s="161"/>
      <c r="R14" s="161"/>
      <c r="S14" s="161"/>
      <c r="T14" s="161"/>
    </row>
    <row r="15" spans="1:20" ht="15.75" customHeight="1">
      <c r="A15" s="231" t="s">
        <v>665</v>
      </c>
      <c r="B15" s="232"/>
      <c r="C15" s="233"/>
      <c r="D15" s="175">
        <v>99</v>
      </c>
      <c r="E15" s="175">
        <v>96</v>
      </c>
      <c r="F15" s="234">
        <f>SUM(D15:E15)</f>
        <v>195</v>
      </c>
      <c r="G15" s="230"/>
      <c r="H15" s="230"/>
      <c r="I15" s="230"/>
      <c r="J15" s="230"/>
      <c r="K15" s="230"/>
      <c r="L15" s="230"/>
      <c r="M15" s="230"/>
      <c r="N15" s="230"/>
      <c r="O15" s="161"/>
      <c r="P15" s="161"/>
      <c r="Q15" s="161"/>
      <c r="R15" s="161"/>
      <c r="S15" s="161"/>
      <c r="T15" s="161"/>
    </row>
    <row r="16" spans="1:20" ht="15.75" customHeight="1">
      <c r="A16" s="239" t="s">
        <v>775</v>
      </c>
      <c r="B16" s="236"/>
      <c r="C16" s="237"/>
      <c r="D16" s="174">
        <v>78</v>
      </c>
      <c r="E16" s="174">
        <v>79</v>
      </c>
      <c r="F16" s="238">
        <f>SUM(D16:E16)</f>
        <v>157</v>
      </c>
      <c r="G16" s="230"/>
      <c r="H16" s="230"/>
      <c r="I16" s="230"/>
      <c r="J16" s="230"/>
      <c r="K16" s="230"/>
      <c r="L16" s="230"/>
      <c r="M16" s="230"/>
      <c r="N16" s="230"/>
      <c r="O16" s="161"/>
      <c r="P16" s="161"/>
      <c r="Q16" s="161"/>
      <c r="R16" s="161"/>
      <c r="S16" s="161"/>
      <c r="T16" s="161"/>
    </row>
    <row r="17" spans="1:20" ht="15.75" customHeight="1">
      <c r="A17" s="240" t="s">
        <v>703</v>
      </c>
      <c r="B17" s="241"/>
      <c r="C17" s="242"/>
      <c r="D17" s="243">
        <v>93</v>
      </c>
      <c r="E17" s="243">
        <v>93</v>
      </c>
      <c r="F17" s="244">
        <f>SUM(D17:E17)</f>
        <v>186</v>
      </c>
      <c r="G17" s="230"/>
      <c r="H17" s="230"/>
      <c r="I17" s="230"/>
      <c r="J17" s="230"/>
      <c r="K17" s="230"/>
      <c r="L17" s="230"/>
      <c r="M17" s="230"/>
      <c r="N17" s="230"/>
      <c r="O17" s="161"/>
      <c r="P17" s="161"/>
      <c r="Q17" s="161"/>
      <c r="R17" s="161"/>
      <c r="S17" s="161"/>
      <c r="T17" s="161"/>
    </row>
    <row r="18" spans="1:20" ht="15.7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61"/>
      <c r="P18" s="161"/>
      <c r="Q18" s="161"/>
      <c r="R18" s="161"/>
      <c r="S18" s="161"/>
      <c r="T18" s="161"/>
    </row>
    <row r="19" spans="8:14" ht="15.75" customHeight="1">
      <c r="H19" s="245" t="s">
        <v>104</v>
      </c>
      <c r="I19" s="164" t="s">
        <v>306</v>
      </c>
      <c r="J19" s="164" t="s">
        <v>307</v>
      </c>
      <c r="K19" s="164" t="s">
        <v>308</v>
      </c>
      <c r="L19" s="164" t="s">
        <v>309</v>
      </c>
      <c r="M19" s="164" t="s">
        <v>8</v>
      </c>
      <c r="N19" s="165" t="s">
        <v>310</v>
      </c>
    </row>
    <row r="20" spans="8:16" ht="15.75" customHeight="1">
      <c r="H20" s="246" t="s">
        <v>816</v>
      </c>
      <c r="I20" s="247">
        <v>8</v>
      </c>
      <c r="J20" s="247">
        <v>8</v>
      </c>
      <c r="K20" s="247"/>
      <c r="L20" s="247"/>
      <c r="M20" s="247">
        <v>4498</v>
      </c>
      <c r="N20" s="248">
        <v>16</v>
      </c>
      <c r="O20" s="161"/>
      <c r="P20" s="161"/>
    </row>
    <row r="21" spans="8:16" ht="15.75" customHeight="1">
      <c r="H21" s="249" t="s">
        <v>812</v>
      </c>
      <c r="I21" s="178">
        <v>8</v>
      </c>
      <c r="J21" s="178">
        <v>7</v>
      </c>
      <c r="K21" s="178"/>
      <c r="L21" s="178">
        <v>1</v>
      </c>
      <c r="M21" s="178">
        <v>4435</v>
      </c>
      <c r="N21" s="179">
        <v>14</v>
      </c>
      <c r="O21" s="161"/>
      <c r="P21" s="161"/>
    </row>
    <row r="22" spans="8:16" ht="15.75" customHeight="1">
      <c r="H22" s="249" t="s">
        <v>823</v>
      </c>
      <c r="I22" s="178">
        <v>8</v>
      </c>
      <c r="J22" s="178">
        <v>3</v>
      </c>
      <c r="K22" s="178"/>
      <c r="L22" s="178">
        <v>5</v>
      </c>
      <c r="M22" s="178">
        <v>4308</v>
      </c>
      <c r="N22" s="179">
        <v>6</v>
      </c>
      <c r="O22" s="161"/>
      <c r="P22" s="161"/>
    </row>
    <row r="23" spans="8:16" ht="15.75" customHeight="1">
      <c r="H23" s="249" t="s">
        <v>817</v>
      </c>
      <c r="I23" s="178">
        <v>8</v>
      </c>
      <c r="J23" s="178">
        <v>3</v>
      </c>
      <c r="K23" s="178"/>
      <c r="L23" s="178">
        <v>5</v>
      </c>
      <c r="M23" s="178">
        <v>4291</v>
      </c>
      <c r="N23" s="179">
        <v>6</v>
      </c>
      <c r="O23" s="161"/>
      <c r="P23" s="161"/>
    </row>
    <row r="24" spans="8:16" ht="15.75" customHeight="1">
      <c r="H24" s="250" t="s">
        <v>813</v>
      </c>
      <c r="I24" s="251">
        <v>8</v>
      </c>
      <c r="J24" s="251"/>
      <c r="K24" s="251"/>
      <c r="L24" s="251">
        <v>8</v>
      </c>
      <c r="M24" s="251">
        <v>4035</v>
      </c>
      <c r="N24" s="252">
        <v>0</v>
      </c>
      <c r="O24" s="161"/>
      <c r="P24" s="161"/>
    </row>
    <row r="25" spans="1:16" ht="15.75" customHeight="1">
      <c r="A25" s="4" t="s">
        <v>780</v>
      </c>
      <c r="H25" s="161"/>
      <c r="I25" s="161"/>
      <c r="J25" s="161"/>
      <c r="K25" s="161"/>
      <c r="L25" s="161"/>
      <c r="M25" s="161"/>
      <c r="N25" s="161"/>
      <c r="O25" s="161"/>
      <c r="P25" s="161"/>
    </row>
    <row r="26" spans="1:14" ht="15.75" customHeight="1">
      <c r="A26" s="22" t="s">
        <v>47</v>
      </c>
      <c r="B26" s="22"/>
      <c r="C26" s="22"/>
      <c r="H26" s="253"/>
      <c r="I26" s="254"/>
      <c r="J26" s="254"/>
      <c r="K26" s="254"/>
      <c r="L26" s="254"/>
      <c r="M26" s="254"/>
      <c r="N26" s="254"/>
    </row>
    <row r="27" spans="1:14" ht="15.75" customHeight="1">
      <c r="A27" s="22" t="s">
        <v>48</v>
      </c>
      <c r="B27" s="22"/>
      <c r="C27" s="22"/>
      <c r="H27" s="253"/>
      <c r="I27" s="254"/>
      <c r="J27" s="254"/>
      <c r="K27" s="254"/>
      <c r="L27" s="254"/>
      <c r="M27" s="254"/>
      <c r="N27" s="254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6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66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20" customWidth="1"/>
    <col min="2" max="3" width="20.7109375" style="220" customWidth="1"/>
    <col min="4" max="7" width="5.00390625" style="220" customWidth="1"/>
    <col min="8" max="8" width="1.7109375" style="220" customWidth="1"/>
    <col min="9" max="9" width="2.7109375" style="220" customWidth="1"/>
    <col min="10" max="11" width="20.7109375" style="220" customWidth="1"/>
    <col min="12" max="15" width="5.00390625" style="220" customWidth="1"/>
    <col min="16" max="16" width="5.140625" style="220" customWidth="1"/>
    <col min="17" max="16384" width="12.8515625" style="220" customWidth="1"/>
  </cols>
  <sheetData>
    <row r="1" spans="1:26" ht="15">
      <c r="A1" s="261"/>
      <c r="B1" s="262" t="s">
        <v>824</v>
      </c>
      <c r="C1" s="152"/>
      <c r="D1" s="152"/>
      <c r="E1" s="152"/>
      <c r="F1" s="152"/>
      <c r="G1" s="152"/>
      <c r="H1" s="152"/>
      <c r="I1" s="152"/>
      <c r="J1" s="152" t="s">
        <v>1</v>
      </c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14" ht="18.75">
      <c r="A2" s="263"/>
      <c r="B2" s="264" t="s">
        <v>2</v>
      </c>
      <c r="C2" s="265"/>
      <c r="D2" s="266"/>
      <c r="E2" s="266"/>
      <c r="F2" s="265"/>
      <c r="G2" s="266"/>
      <c r="H2" s="266"/>
      <c r="I2" s="267"/>
      <c r="J2" s="266"/>
      <c r="K2" s="266"/>
      <c r="L2" s="266"/>
      <c r="M2" s="265"/>
      <c r="N2" s="266"/>
    </row>
    <row r="3" spans="1:15" ht="15">
      <c r="A3" s="268"/>
      <c r="B3" s="269" t="s">
        <v>3</v>
      </c>
      <c r="C3" s="270"/>
      <c r="D3" s="269"/>
      <c r="E3" s="269"/>
      <c r="F3" s="269"/>
      <c r="G3" s="269"/>
      <c r="H3" s="2"/>
      <c r="I3" s="268"/>
      <c r="J3" s="269" t="s">
        <v>24</v>
      </c>
      <c r="K3" s="270"/>
      <c r="L3" s="269"/>
      <c r="M3" s="269"/>
      <c r="N3" s="269"/>
      <c r="O3" s="269"/>
    </row>
    <row r="4" spans="1:15" ht="15">
      <c r="A4" s="271"/>
      <c r="B4" s="272" t="s">
        <v>4</v>
      </c>
      <c r="C4" s="272" t="s">
        <v>5</v>
      </c>
      <c r="D4" s="273" t="s">
        <v>6</v>
      </c>
      <c r="E4" s="273" t="s">
        <v>7</v>
      </c>
      <c r="F4" s="273" t="s">
        <v>8</v>
      </c>
      <c r="G4" s="274" t="s">
        <v>9</v>
      </c>
      <c r="H4" s="266"/>
      <c r="I4" s="271"/>
      <c r="J4" s="272" t="s">
        <v>4</v>
      </c>
      <c r="K4" s="272" t="s">
        <v>5</v>
      </c>
      <c r="L4" s="273" t="s">
        <v>6</v>
      </c>
      <c r="M4" s="273" t="s">
        <v>7</v>
      </c>
      <c r="N4" s="273" t="s">
        <v>8</v>
      </c>
      <c r="O4" s="274" t="s">
        <v>9</v>
      </c>
    </row>
    <row r="5" spans="1:15" ht="15">
      <c r="A5" s="275">
        <v>3</v>
      </c>
      <c r="B5" s="12" t="s">
        <v>825</v>
      </c>
      <c r="C5" s="12" t="s">
        <v>666</v>
      </c>
      <c r="D5" s="276">
        <v>100</v>
      </c>
      <c r="E5" s="277">
        <v>9</v>
      </c>
      <c r="F5" s="278">
        <v>798</v>
      </c>
      <c r="G5" s="279">
        <v>69</v>
      </c>
      <c r="H5" s="4"/>
      <c r="I5" s="275">
        <v>3</v>
      </c>
      <c r="J5" s="12" t="s">
        <v>826</v>
      </c>
      <c r="K5" s="12" t="s">
        <v>145</v>
      </c>
      <c r="L5" s="277">
        <v>97</v>
      </c>
      <c r="M5" s="277">
        <v>8</v>
      </c>
      <c r="N5" s="278">
        <v>762</v>
      </c>
      <c r="O5" s="280">
        <v>55</v>
      </c>
    </row>
    <row r="6" spans="1:15" ht="15">
      <c r="A6" s="281">
        <v>4</v>
      </c>
      <c r="B6" s="16" t="s">
        <v>827</v>
      </c>
      <c r="C6" s="16" t="s">
        <v>145</v>
      </c>
      <c r="D6" s="282">
        <v>100</v>
      </c>
      <c r="E6" s="283">
        <v>9</v>
      </c>
      <c r="F6" s="284">
        <v>783</v>
      </c>
      <c r="G6" s="285">
        <v>51</v>
      </c>
      <c r="H6" s="266"/>
      <c r="I6" s="281">
        <v>9</v>
      </c>
      <c r="J6" s="16" t="s">
        <v>828</v>
      </c>
      <c r="K6" s="16" t="s">
        <v>247</v>
      </c>
      <c r="L6" s="20">
        <v>93</v>
      </c>
      <c r="M6" s="283">
        <v>3</v>
      </c>
      <c r="N6" s="176">
        <v>766</v>
      </c>
      <c r="O6" s="177">
        <v>54</v>
      </c>
    </row>
    <row r="7" spans="1:15" ht="15">
      <c r="A7" s="281">
        <v>1</v>
      </c>
      <c r="B7" s="16" t="s">
        <v>829</v>
      </c>
      <c r="C7" s="16" t="s">
        <v>191</v>
      </c>
      <c r="D7" s="286">
        <v>94</v>
      </c>
      <c r="E7" s="283">
        <v>1</v>
      </c>
      <c r="F7" s="176">
        <v>780</v>
      </c>
      <c r="G7" s="177">
        <v>50</v>
      </c>
      <c r="H7" s="266"/>
      <c r="I7" s="281">
        <v>2</v>
      </c>
      <c r="J7" s="16" t="s">
        <v>830</v>
      </c>
      <c r="K7" s="16" t="s">
        <v>469</v>
      </c>
      <c r="L7" s="287">
        <v>90</v>
      </c>
      <c r="M7" s="283">
        <v>1</v>
      </c>
      <c r="N7" s="284">
        <v>758</v>
      </c>
      <c r="O7" s="177">
        <v>49</v>
      </c>
    </row>
    <row r="8" spans="1:15" ht="15">
      <c r="A8" s="281">
        <v>2</v>
      </c>
      <c r="B8" s="16" t="s">
        <v>705</v>
      </c>
      <c r="C8" s="16" t="s">
        <v>252</v>
      </c>
      <c r="D8" s="287">
        <v>98</v>
      </c>
      <c r="E8" s="283">
        <v>6</v>
      </c>
      <c r="F8" s="284">
        <v>782</v>
      </c>
      <c r="G8" s="285">
        <v>49</v>
      </c>
      <c r="H8" s="266"/>
      <c r="I8" s="281">
        <v>7</v>
      </c>
      <c r="J8" s="16" t="s">
        <v>831</v>
      </c>
      <c r="K8" s="16" t="s">
        <v>100</v>
      </c>
      <c r="L8" s="20">
        <v>94</v>
      </c>
      <c r="M8" s="283">
        <v>4</v>
      </c>
      <c r="N8" s="176">
        <v>757</v>
      </c>
      <c r="O8" s="177">
        <v>46</v>
      </c>
    </row>
    <row r="9" spans="1:15" ht="15">
      <c r="A9" s="281">
        <v>8</v>
      </c>
      <c r="B9" s="16" t="s">
        <v>832</v>
      </c>
      <c r="C9" s="16" t="s">
        <v>418</v>
      </c>
      <c r="D9" s="288">
        <v>100</v>
      </c>
      <c r="E9" s="283">
        <v>9</v>
      </c>
      <c r="F9" s="176">
        <v>783</v>
      </c>
      <c r="G9" s="177">
        <v>48</v>
      </c>
      <c r="H9" s="266"/>
      <c r="I9" s="281">
        <v>8</v>
      </c>
      <c r="J9" s="16" t="s">
        <v>376</v>
      </c>
      <c r="K9" s="16" t="s">
        <v>109</v>
      </c>
      <c r="L9" s="20">
        <v>99</v>
      </c>
      <c r="M9" s="283">
        <v>9</v>
      </c>
      <c r="N9" s="176">
        <v>754</v>
      </c>
      <c r="O9" s="177">
        <v>43</v>
      </c>
    </row>
    <row r="10" spans="1:15" ht="15">
      <c r="A10" s="281">
        <v>5</v>
      </c>
      <c r="B10" s="16" t="s">
        <v>833</v>
      </c>
      <c r="C10" s="16" t="s">
        <v>396</v>
      </c>
      <c r="D10" s="287">
        <v>95</v>
      </c>
      <c r="E10" s="283">
        <v>2</v>
      </c>
      <c r="F10" s="284">
        <v>777</v>
      </c>
      <c r="G10" s="285">
        <v>43</v>
      </c>
      <c r="H10" s="266"/>
      <c r="I10" s="281">
        <v>4</v>
      </c>
      <c r="J10" s="16" t="s">
        <v>494</v>
      </c>
      <c r="K10" s="16" t="s">
        <v>119</v>
      </c>
      <c r="L10" s="287">
        <v>95</v>
      </c>
      <c r="M10" s="283">
        <v>6</v>
      </c>
      <c r="N10" s="284">
        <v>748</v>
      </c>
      <c r="O10" s="177">
        <v>39</v>
      </c>
    </row>
    <row r="11" spans="1:15" ht="15">
      <c r="A11" s="281">
        <v>6</v>
      </c>
      <c r="B11" s="16" t="s">
        <v>75</v>
      </c>
      <c r="C11" s="16" t="s">
        <v>68</v>
      </c>
      <c r="D11" s="287">
        <v>98</v>
      </c>
      <c r="E11" s="283">
        <v>6</v>
      </c>
      <c r="F11" s="284">
        <v>776</v>
      </c>
      <c r="G11" s="285">
        <v>38</v>
      </c>
      <c r="I11" s="281">
        <v>5</v>
      </c>
      <c r="J11" s="16" t="s">
        <v>420</v>
      </c>
      <c r="K11" s="16" t="s">
        <v>100</v>
      </c>
      <c r="L11" s="287">
        <v>92</v>
      </c>
      <c r="M11" s="283">
        <v>2</v>
      </c>
      <c r="N11" s="284">
        <v>750</v>
      </c>
      <c r="O11" s="177">
        <v>37</v>
      </c>
    </row>
    <row r="12" spans="1:15" ht="15">
      <c r="A12" s="281">
        <v>9</v>
      </c>
      <c r="B12" s="16" t="s">
        <v>834</v>
      </c>
      <c r="C12" s="16" t="s">
        <v>247</v>
      </c>
      <c r="D12" s="20">
        <v>96</v>
      </c>
      <c r="E12" s="283">
        <v>4</v>
      </c>
      <c r="F12" s="176">
        <v>771</v>
      </c>
      <c r="G12" s="177">
        <v>32</v>
      </c>
      <c r="I12" s="281">
        <v>6</v>
      </c>
      <c r="J12" s="16" t="s">
        <v>835</v>
      </c>
      <c r="K12" s="16" t="s">
        <v>43</v>
      </c>
      <c r="L12" s="287">
        <v>97</v>
      </c>
      <c r="M12" s="283">
        <v>8</v>
      </c>
      <c r="N12" s="284">
        <v>750</v>
      </c>
      <c r="O12" s="177">
        <v>37</v>
      </c>
    </row>
    <row r="13" spans="1:15" ht="15">
      <c r="A13" s="289">
        <v>7</v>
      </c>
      <c r="B13" s="24" t="s">
        <v>836</v>
      </c>
      <c r="C13" s="24" t="s">
        <v>100</v>
      </c>
      <c r="D13" s="28">
        <v>96</v>
      </c>
      <c r="E13" s="290">
        <v>4</v>
      </c>
      <c r="F13" s="291">
        <v>768</v>
      </c>
      <c r="G13" s="292">
        <v>28</v>
      </c>
      <c r="I13" s="289">
        <v>1</v>
      </c>
      <c r="J13" s="24" t="s">
        <v>467</v>
      </c>
      <c r="K13" s="24" t="s">
        <v>119</v>
      </c>
      <c r="L13" s="293">
        <v>95</v>
      </c>
      <c r="M13" s="290">
        <v>6</v>
      </c>
      <c r="N13" s="291">
        <v>657</v>
      </c>
      <c r="O13" s="292">
        <v>33</v>
      </c>
    </row>
    <row r="15" spans="1:15" ht="15">
      <c r="A15" s="268"/>
      <c r="B15" s="269" t="s">
        <v>35</v>
      </c>
      <c r="C15" s="270"/>
      <c r="D15" s="269"/>
      <c r="E15" s="269"/>
      <c r="F15" s="269"/>
      <c r="G15" s="269"/>
      <c r="I15" s="268"/>
      <c r="J15" s="269" t="s">
        <v>78</v>
      </c>
      <c r="K15" s="270"/>
      <c r="L15" s="269"/>
      <c r="M15" s="269"/>
      <c r="N15" s="269"/>
      <c r="O15" s="269"/>
    </row>
    <row r="16" spans="1:15" ht="15">
      <c r="A16" s="271"/>
      <c r="B16" s="272" t="s">
        <v>4</v>
      </c>
      <c r="C16" s="272" t="s">
        <v>5</v>
      </c>
      <c r="D16" s="273" t="s">
        <v>6</v>
      </c>
      <c r="E16" s="273" t="s">
        <v>7</v>
      </c>
      <c r="F16" s="273" t="s">
        <v>8</v>
      </c>
      <c r="G16" s="274" t="s">
        <v>9</v>
      </c>
      <c r="I16" s="271"/>
      <c r="J16" s="272" t="s">
        <v>4</v>
      </c>
      <c r="K16" s="272" t="s">
        <v>5</v>
      </c>
      <c r="L16" s="273" t="s">
        <v>6</v>
      </c>
      <c r="M16" s="273" t="s">
        <v>7</v>
      </c>
      <c r="N16" s="273" t="s">
        <v>8</v>
      </c>
      <c r="O16" s="274" t="s">
        <v>9</v>
      </c>
    </row>
    <row r="17" spans="1:15" ht="15">
      <c r="A17" s="275">
        <v>1</v>
      </c>
      <c r="B17" s="12" t="s">
        <v>837</v>
      </c>
      <c r="C17" s="12" t="s">
        <v>469</v>
      </c>
      <c r="D17" s="294">
        <v>92</v>
      </c>
      <c r="E17" s="277">
        <v>5</v>
      </c>
      <c r="F17" s="295">
        <v>752</v>
      </c>
      <c r="G17" s="280">
        <v>58</v>
      </c>
      <c r="I17" s="296">
        <v>2</v>
      </c>
      <c r="J17" s="12" t="s">
        <v>838</v>
      </c>
      <c r="K17" s="12" t="s">
        <v>469</v>
      </c>
      <c r="L17" s="30">
        <v>96</v>
      </c>
      <c r="M17" s="277">
        <v>9</v>
      </c>
      <c r="N17" s="295">
        <v>757</v>
      </c>
      <c r="O17" s="280">
        <v>70</v>
      </c>
    </row>
    <row r="18" spans="1:15" ht="15">
      <c r="A18" s="281">
        <v>7</v>
      </c>
      <c r="B18" s="16" t="s">
        <v>839</v>
      </c>
      <c r="C18" s="16" t="s">
        <v>273</v>
      </c>
      <c r="D18" s="20">
        <v>96</v>
      </c>
      <c r="E18" s="283">
        <v>8</v>
      </c>
      <c r="F18" s="176">
        <v>744</v>
      </c>
      <c r="G18" s="177">
        <v>51</v>
      </c>
      <c r="I18" s="281">
        <v>9</v>
      </c>
      <c r="J18" s="16" t="s">
        <v>840</v>
      </c>
      <c r="K18" s="16" t="s">
        <v>43</v>
      </c>
      <c r="L18" s="20">
        <v>92</v>
      </c>
      <c r="M18" s="283">
        <v>8</v>
      </c>
      <c r="N18" s="176">
        <v>733</v>
      </c>
      <c r="O18" s="177">
        <v>58</v>
      </c>
    </row>
    <row r="19" spans="1:15" ht="15">
      <c r="A19" s="297">
        <v>6</v>
      </c>
      <c r="B19" s="16" t="s">
        <v>92</v>
      </c>
      <c r="C19" s="16" t="s">
        <v>93</v>
      </c>
      <c r="D19" s="20">
        <v>97</v>
      </c>
      <c r="E19" s="283">
        <v>9</v>
      </c>
      <c r="F19" s="176">
        <v>741</v>
      </c>
      <c r="G19" s="177">
        <v>51</v>
      </c>
      <c r="I19" s="281">
        <v>3</v>
      </c>
      <c r="J19" s="16" t="s">
        <v>841</v>
      </c>
      <c r="K19" s="16" t="s">
        <v>187</v>
      </c>
      <c r="L19" s="20">
        <v>89</v>
      </c>
      <c r="M19" s="283">
        <v>6</v>
      </c>
      <c r="N19" s="176">
        <v>718</v>
      </c>
      <c r="O19" s="177">
        <v>50</v>
      </c>
    </row>
    <row r="20" spans="1:15" ht="15">
      <c r="A20" s="297">
        <v>8</v>
      </c>
      <c r="B20" s="16" t="s">
        <v>392</v>
      </c>
      <c r="C20" s="16" t="s">
        <v>43</v>
      </c>
      <c r="D20" s="20">
        <v>95</v>
      </c>
      <c r="E20" s="283">
        <v>6</v>
      </c>
      <c r="F20" s="176">
        <v>747</v>
      </c>
      <c r="G20" s="177">
        <v>50</v>
      </c>
      <c r="I20" s="297">
        <v>6</v>
      </c>
      <c r="J20" s="16" t="s">
        <v>542</v>
      </c>
      <c r="K20" s="16" t="s">
        <v>540</v>
      </c>
      <c r="L20" s="20">
        <v>92</v>
      </c>
      <c r="M20" s="283">
        <v>8</v>
      </c>
      <c r="N20" s="176">
        <v>721</v>
      </c>
      <c r="O20" s="177">
        <v>48</v>
      </c>
    </row>
    <row r="21" spans="1:15" ht="15">
      <c r="A21" s="297">
        <v>4</v>
      </c>
      <c r="B21" s="16" t="s">
        <v>544</v>
      </c>
      <c r="C21" s="16" t="s">
        <v>540</v>
      </c>
      <c r="D21" s="20">
        <v>92</v>
      </c>
      <c r="E21" s="283">
        <v>5</v>
      </c>
      <c r="F21" s="176">
        <v>741</v>
      </c>
      <c r="G21" s="177">
        <v>48</v>
      </c>
      <c r="I21" s="281">
        <v>1</v>
      </c>
      <c r="J21" s="16" t="s">
        <v>842</v>
      </c>
      <c r="K21" s="16" t="s">
        <v>843</v>
      </c>
      <c r="L21" s="286">
        <v>85</v>
      </c>
      <c r="M21" s="283">
        <v>3</v>
      </c>
      <c r="N21" s="176">
        <v>716</v>
      </c>
      <c r="O21" s="177">
        <v>47</v>
      </c>
    </row>
    <row r="22" spans="1:15" ht="15">
      <c r="A22" s="281">
        <v>9</v>
      </c>
      <c r="B22" s="16" t="s">
        <v>844</v>
      </c>
      <c r="C22" s="16" t="s">
        <v>93</v>
      </c>
      <c r="D22" s="20" t="s">
        <v>32</v>
      </c>
      <c r="E22" s="283">
        <v>0</v>
      </c>
      <c r="F22" s="176">
        <v>557</v>
      </c>
      <c r="G22" s="177">
        <v>40</v>
      </c>
      <c r="I22" s="297">
        <v>8</v>
      </c>
      <c r="J22" s="16" t="s">
        <v>845</v>
      </c>
      <c r="K22" s="16" t="s">
        <v>100</v>
      </c>
      <c r="L22" s="20">
        <v>86</v>
      </c>
      <c r="M22" s="283">
        <v>4</v>
      </c>
      <c r="N22" s="176">
        <v>695</v>
      </c>
      <c r="O22" s="177">
        <v>34</v>
      </c>
    </row>
    <row r="23" spans="1:15" ht="15">
      <c r="A23" s="281">
        <v>5</v>
      </c>
      <c r="B23" s="16" t="s">
        <v>846</v>
      </c>
      <c r="C23" s="16" t="s">
        <v>124</v>
      </c>
      <c r="D23" s="20">
        <v>96</v>
      </c>
      <c r="E23" s="283">
        <v>8</v>
      </c>
      <c r="F23" s="176">
        <v>712</v>
      </c>
      <c r="G23" s="177">
        <v>37</v>
      </c>
      <c r="I23" s="281">
        <v>5</v>
      </c>
      <c r="J23" s="16" t="s">
        <v>847</v>
      </c>
      <c r="K23" s="16" t="s">
        <v>100</v>
      </c>
      <c r="L23" s="20">
        <v>82</v>
      </c>
      <c r="M23" s="283">
        <v>1</v>
      </c>
      <c r="N23" s="176">
        <v>687</v>
      </c>
      <c r="O23" s="177">
        <v>30</v>
      </c>
    </row>
    <row r="24" spans="1:15" ht="15">
      <c r="A24" s="281">
        <v>3</v>
      </c>
      <c r="B24" s="16" t="s">
        <v>446</v>
      </c>
      <c r="C24" s="16" t="s">
        <v>82</v>
      </c>
      <c r="D24" s="20">
        <v>90</v>
      </c>
      <c r="E24" s="283">
        <v>3</v>
      </c>
      <c r="F24" s="176">
        <v>715</v>
      </c>
      <c r="G24" s="177">
        <v>31</v>
      </c>
      <c r="I24" s="297">
        <v>4</v>
      </c>
      <c r="J24" s="16" t="s">
        <v>239</v>
      </c>
      <c r="K24" s="16" t="s">
        <v>240</v>
      </c>
      <c r="L24" s="20">
        <v>87</v>
      </c>
      <c r="M24" s="283">
        <v>5</v>
      </c>
      <c r="N24" s="176">
        <v>659</v>
      </c>
      <c r="O24" s="177">
        <v>23</v>
      </c>
    </row>
    <row r="25" spans="1:15" ht="15">
      <c r="A25" s="298">
        <v>2</v>
      </c>
      <c r="B25" s="24" t="s">
        <v>848</v>
      </c>
      <c r="C25" s="24" t="s">
        <v>273</v>
      </c>
      <c r="D25" s="28" t="s">
        <v>32</v>
      </c>
      <c r="E25" s="290">
        <v>0</v>
      </c>
      <c r="F25" s="291">
        <v>82</v>
      </c>
      <c r="G25" s="292">
        <v>2</v>
      </c>
      <c r="I25" s="289">
        <v>7</v>
      </c>
      <c r="J25" s="24" t="s">
        <v>849</v>
      </c>
      <c r="K25" s="24" t="s">
        <v>225</v>
      </c>
      <c r="L25" s="28">
        <v>83</v>
      </c>
      <c r="M25" s="290">
        <v>2</v>
      </c>
      <c r="N25" s="291">
        <v>655</v>
      </c>
      <c r="O25" s="292">
        <v>14</v>
      </c>
    </row>
    <row r="27" spans="1:15" ht="15">
      <c r="A27" s="268"/>
      <c r="B27" s="269" t="s">
        <v>104</v>
      </c>
      <c r="C27" s="270"/>
      <c r="D27" s="269"/>
      <c r="E27" s="269"/>
      <c r="F27" s="269"/>
      <c r="G27" s="269"/>
      <c r="I27" s="268"/>
      <c r="J27" s="269" t="s">
        <v>105</v>
      </c>
      <c r="K27" s="270"/>
      <c r="L27" s="269"/>
      <c r="M27" s="269"/>
      <c r="N27" s="269"/>
      <c r="O27" s="269"/>
    </row>
    <row r="28" spans="1:15" ht="15">
      <c r="A28" s="271"/>
      <c r="B28" s="272" t="s">
        <v>4</v>
      </c>
      <c r="C28" s="272" t="s">
        <v>5</v>
      </c>
      <c r="D28" s="273" t="s">
        <v>6</v>
      </c>
      <c r="E28" s="273" t="s">
        <v>7</v>
      </c>
      <c r="F28" s="273" t="s">
        <v>8</v>
      </c>
      <c r="G28" s="274" t="s">
        <v>9</v>
      </c>
      <c r="I28" s="271"/>
      <c r="J28" s="272" t="s">
        <v>4</v>
      </c>
      <c r="K28" s="272" t="s">
        <v>5</v>
      </c>
      <c r="L28" s="273" t="s">
        <v>6</v>
      </c>
      <c r="M28" s="273" t="s">
        <v>7</v>
      </c>
      <c r="N28" s="273" t="s">
        <v>8</v>
      </c>
      <c r="O28" s="274" t="s">
        <v>9</v>
      </c>
    </row>
    <row r="29" spans="1:15" ht="15">
      <c r="A29" s="275">
        <v>3</v>
      </c>
      <c r="B29" s="12" t="s">
        <v>543</v>
      </c>
      <c r="C29" s="12" t="s">
        <v>850</v>
      </c>
      <c r="D29" s="30">
        <v>88</v>
      </c>
      <c r="E29" s="277">
        <v>7</v>
      </c>
      <c r="F29" s="295">
        <v>729</v>
      </c>
      <c r="G29" s="280">
        <v>60</v>
      </c>
      <c r="I29" s="296">
        <v>8</v>
      </c>
      <c r="J29" s="12" t="s">
        <v>426</v>
      </c>
      <c r="K29" s="12" t="s">
        <v>402</v>
      </c>
      <c r="L29" s="30">
        <v>92</v>
      </c>
      <c r="M29" s="277">
        <v>6</v>
      </c>
      <c r="N29" s="295">
        <v>741</v>
      </c>
      <c r="O29" s="280">
        <v>56</v>
      </c>
    </row>
    <row r="30" spans="1:15" ht="15">
      <c r="A30" s="297">
        <v>4</v>
      </c>
      <c r="B30" s="16" t="s">
        <v>399</v>
      </c>
      <c r="C30" s="16" t="s">
        <v>423</v>
      </c>
      <c r="D30" s="20">
        <v>88</v>
      </c>
      <c r="E30" s="283">
        <v>7</v>
      </c>
      <c r="F30" s="176">
        <v>727</v>
      </c>
      <c r="G30" s="177">
        <v>60</v>
      </c>
      <c r="I30" s="281">
        <v>7</v>
      </c>
      <c r="J30" s="16" t="s">
        <v>465</v>
      </c>
      <c r="K30" s="16" t="s">
        <v>19</v>
      </c>
      <c r="L30" s="20">
        <v>92</v>
      </c>
      <c r="M30" s="283">
        <v>6</v>
      </c>
      <c r="N30" s="176">
        <v>739</v>
      </c>
      <c r="O30" s="177">
        <v>56</v>
      </c>
    </row>
    <row r="31" spans="1:15" ht="15">
      <c r="A31" s="281">
        <v>9</v>
      </c>
      <c r="B31" s="16" t="s">
        <v>851</v>
      </c>
      <c r="C31" s="16" t="s">
        <v>109</v>
      </c>
      <c r="D31" s="20">
        <v>90</v>
      </c>
      <c r="E31" s="283">
        <v>8</v>
      </c>
      <c r="F31" s="176">
        <v>724</v>
      </c>
      <c r="G31" s="177">
        <v>55</v>
      </c>
      <c r="I31" s="281">
        <v>5</v>
      </c>
      <c r="J31" s="16" t="s">
        <v>852</v>
      </c>
      <c r="K31" s="16" t="s">
        <v>109</v>
      </c>
      <c r="L31" s="20">
        <v>95</v>
      </c>
      <c r="M31" s="283">
        <v>8</v>
      </c>
      <c r="N31" s="176">
        <v>744</v>
      </c>
      <c r="O31" s="177">
        <v>54</v>
      </c>
    </row>
    <row r="32" spans="1:15" ht="15">
      <c r="A32" s="297">
        <v>6</v>
      </c>
      <c r="B32" s="16" t="s">
        <v>853</v>
      </c>
      <c r="C32" s="16" t="s">
        <v>854</v>
      </c>
      <c r="D32" s="20">
        <v>88</v>
      </c>
      <c r="E32" s="283">
        <v>7</v>
      </c>
      <c r="F32" s="176">
        <v>715</v>
      </c>
      <c r="G32" s="177">
        <v>49</v>
      </c>
      <c r="I32" s="297">
        <v>6</v>
      </c>
      <c r="J32" s="16" t="s">
        <v>507</v>
      </c>
      <c r="K32" s="16" t="s">
        <v>187</v>
      </c>
      <c r="L32" s="20">
        <v>94</v>
      </c>
      <c r="M32" s="283">
        <v>7</v>
      </c>
      <c r="N32" s="176">
        <v>742</v>
      </c>
      <c r="O32" s="177">
        <v>54</v>
      </c>
    </row>
    <row r="33" spans="1:15" ht="15">
      <c r="A33" s="281">
        <v>5</v>
      </c>
      <c r="B33" s="16" t="s">
        <v>734</v>
      </c>
      <c r="C33" s="16" t="s">
        <v>43</v>
      </c>
      <c r="D33" s="20">
        <v>88</v>
      </c>
      <c r="E33" s="283">
        <v>7</v>
      </c>
      <c r="F33" s="176">
        <v>714</v>
      </c>
      <c r="G33" s="177">
        <v>44</v>
      </c>
      <c r="I33" s="281">
        <v>3</v>
      </c>
      <c r="J33" s="16" t="s">
        <v>855</v>
      </c>
      <c r="K33" s="16" t="s">
        <v>252</v>
      </c>
      <c r="L33" s="20">
        <v>97</v>
      </c>
      <c r="M33" s="283">
        <v>9</v>
      </c>
      <c r="N33" s="176">
        <v>736</v>
      </c>
      <c r="O33" s="177">
        <v>51</v>
      </c>
    </row>
    <row r="34" spans="1:15" ht="15">
      <c r="A34" s="297">
        <v>8</v>
      </c>
      <c r="B34" s="16" t="s">
        <v>206</v>
      </c>
      <c r="C34" s="16" t="s">
        <v>191</v>
      </c>
      <c r="D34" s="20">
        <v>85</v>
      </c>
      <c r="E34" s="283">
        <v>3</v>
      </c>
      <c r="F34" s="176">
        <v>698</v>
      </c>
      <c r="G34" s="177">
        <v>36</v>
      </c>
      <c r="I34" s="281">
        <v>1</v>
      </c>
      <c r="J34" s="16" t="s">
        <v>433</v>
      </c>
      <c r="K34" s="16" t="s">
        <v>247</v>
      </c>
      <c r="L34" s="286">
        <v>88</v>
      </c>
      <c r="M34" s="283">
        <v>3</v>
      </c>
      <c r="N34" s="176">
        <v>726</v>
      </c>
      <c r="O34" s="177">
        <v>42</v>
      </c>
    </row>
    <row r="35" spans="1:15" ht="15">
      <c r="A35" s="281">
        <v>1</v>
      </c>
      <c r="B35" s="16" t="s">
        <v>224</v>
      </c>
      <c r="C35" s="16" t="s">
        <v>225</v>
      </c>
      <c r="D35" s="286">
        <v>92</v>
      </c>
      <c r="E35" s="283">
        <v>9</v>
      </c>
      <c r="F35" s="176">
        <v>627</v>
      </c>
      <c r="G35" s="177">
        <v>30</v>
      </c>
      <c r="I35" s="281">
        <v>9</v>
      </c>
      <c r="J35" s="16" t="s">
        <v>476</v>
      </c>
      <c r="K35" s="16" t="s">
        <v>390</v>
      </c>
      <c r="L35" s="20">
        <v>91</v>
      </c>
      <c r="M35" s="283">
        <v>4</v>
      </c>
      <c r="N35" s="176">
        <v>702</v>
      </c>
      <c r="O35" s="177">
        <v>26</v>
      </c>
    </row>
    <row r="36" spans="1:15" ht="15">
      <c r="A36" s="297">
        <v>2</v>
      </c>
      <c r="B36" s="16" t="s">
        <v>856</v>
      </c>
      <c r="C36" s="16" t="s">
        <v>469</v>
      </c>
      <c r="D36" s="20" t="s">
        <v>32</v>
      </c>
      <c r="E36" s="283">
        <v>0</v>
      </c>
      <c r="F36" s="176">
        <v>602</v>
      </c>
      <c r="G36" s="177">
        <v>26</v>
      </c>
      <c r="I36" s="297">
        <v>4</v>
      </c>
      <c r="J36" s="16" t="s">
        <v>401</v>
      </c>
      <c r="K36" s="16" t="s">
        <v>402</v>
      </c>
      <c r="L36" s="20">
        <v>80</v>
      </c>
      <c r="M36" s="283">
        <v>1</v>
      </c>
      <c r="N36" s="176">
        <v>687</v>
      </c>
      <c r="O36" s="177">
        <v>21</v>
      </c>
    </row>
    <row r="37" spans="1:15" ht="15">
      <c r="A37" s="289">
        <v>7</v>
      </c>
      <c r="B37" s="24" t="s">
        <v>857</v>
      </c>
      <c r="C37" s="24" t="s">
        <v>187</v>
      </c>
      <c r="D37" s="28">
        <v>80</v>
      </c>
      <c r="E37" s="290">
        <v>2</v>
      </c>
      <c r="F37" s="291">
        <v>580</v>
      </c>
      <c r="G37" s="292">
        <v>18</v>
      </c>
      <c r="I37" s="298">
        <v>2</v>
      </c>
      <c r="J37" s="24" t="s">
        <v>858</v>
      </c>
      <c r="K37" s="24" t="s">
        <v>43</v>
      </c>
      <c r="L37" s="28">
        <v>86</v>
      </c>
      <c r="M37" s="290">
        <v>2</v>
      </c>
      <c r="N37" s="291">
        <v>687</v>
      </c>
      <c r="O37" s="292">
        <v>16</v>
      </c>
    </row>
    <row r="39" spans="1:15" ht="15">
      <c r="A39" s="268"/>
      <c r="B39" s="269" t="s">
        <v>128</v>
      </c>
      <c r="C39" s="270"/>
      <c r="D39" s="269"/>
      <c r="E39" s="269"/>
      <c r="F39" s="269"/>
      <c r="G39" s="269"/>
      <c r="I39" s="268"/>
      <c r="J39" s="269" t="s">
        <v>129</v>
      </c>
      <c r="K39" s="270"/>
      <c r="L39" s="269"/>
      <c r="M39" s="269"/>
      <c r="N39" s="269"/>
      <c r="O39" s="269"/>
    </row>
    <row r="40" spans="1:15" ht="15">
      <c r="A40" s="271"/>
      <c r="B40" s="272" t="s">
        <v>4</v>
      </c>
      <c r="C40" s="272" t="s">
        <v>5</v>
      </c>
      <c r="D40" s="273" t="s">
        <v>6</v>
      </c>
      <c r="E40" s="273" t="s">
        <v>7</v>
      </c>
      <c r="F40" s="273" t="s">
        <v>8</v>
      </c>
      <c r="G40" s="274" t="s">
        <v>9</v>
      </c>
      <c r="I40" s="271"/>
      <c r="J40" s="272" t="s">
        <v>4</v>
      </c>
      <c r="K40" s="272" t="s">
        <v>5</v>
      </c>
      <c r="L40" s="273" t="s">
        <v>6</v>
      </c>
      <c r="M40" s="273" t="s">
        <v>7</v>
      </c>
      <c r="N40" s="273" t="s">
        <v>8</v>
      </c>
      <c r="O40" s="274" t="s">
        <v>9</v>
      </c>
    </row>
    <row r="41" spans="1:15" ht="15">
      <c r="A41" s="296">
        <v>4</v>
      </c>
      <c r="B41" s="12" t="s">
        <v>151</v>
      </c>
      <c r="C41" s="12" t="s">
        <v>43</v>
      </c>
      <c r="D41" s="30">
        <v>93</v>
      </c>
      <c r="E41" s="277">
        <v>9</v>
      </c>
      <c r="F41" s="295">
        <v>735</v>
      </c>
      <c r="G41" s="280">
        <v>57</v>
      </c>
      <c r="I41" s="275">
        <v>1</v>
      </c>
      <c r="J41" s="12" t="s">
        <v>496</v>
      </c>
      <c r="K41" s="12" t="s">
        <v>396</v>
      </c>
      <c r="L41" s="294">
        <v>92</v>
      </c>
      <c r="M41" s="277">
        <v>9</v>
      </c>
      <c r="N41" s="295">
        <v>727</v>
      </c>
      <c r="O41" s="280">
        <v>62</v>
      </c>
    </row>
    <row r="42" spans="1:15" ht="15">
      <c r="A42" s="297">
        <v>8</v>
      </c>
      <c r="B42" s="16" t="s">
        <v>491</v>
      </c>
      <c r="C42" s="16" t="s">
        <v>396</v>
      </c>
      <c r="D42" s="20">
        <v>93</v>
      </c>
      <c r="E42" s="283">
        <v>9</v>
      </c>
      <c r="F42" s="176">
        <v>740</v>
      </c>
      <c r="G42" s="177">
        <v>54</v>
      </c>
      <c r="I42" s="281">
        <v>7</v>
      </c>
      <c r="J42" s="16" t="s">
        <v>233</v>
      </c>
      <c r="K42" s="16" t="s">
        <v>191</v>
      </c>
      <c r="L42" s="20">
        <v>92</v>
      </c>
      <c r="M42" s="283">
        <v>9</v>
      </c>
      <c r="N42" s="176">
        <v>719</v>
      </c>
      <c r="O42" s="177">
        <v>58</v>
      </c>
    </row>
    <row r="43" spans="1:15" ht="15">
      <c r="A43" s="297">
        <v>2</v>
      </c>
      <c r="B43" s="16" t="s">
        <v>859</v>
      </c>
      <c r="C43" s="16" t="s">
        <v>396</v>
      </c>
      <c r="D43" s="20">
        <v>92</v>
      </c>
      <c r="E43" s="283">
        <v>7</v>
      </c>
      <c r="F43" s="176">
        <v>739</v>
      </c>
      <c r="G43" s="177">
        <v>54</v>
      </c>
      <c r="I43" s="281">
        <v>5</v>
      </c>
      <c r="J43" s="16" t="s">
        <v>462</v>
      </c>
      <c r="K43" s="16" t="s">
        <v>131</v>
      </c>
      <c r="L43" s="20">
        <v>90</v>
      </c>
      <c r="M43" s="283">
        <v>7</v>
      </c>
      <c r="N43" s="176">
        <v>632</v>
      </c>
      <c r="O43" s="177">
        <v>46</v>
      </c>
    </row>
    <row r="44" spans="1:15" ht="15">
      <c r="A44" s="281">
        <v>7</v>
      </c>
      <c r="B44" s="16" t="s">
        <v>860</v>
      </c>
      <c r="C44" s="16" t="s">
        <v>124</v>
      </c>
      <c r="D44" s="20">
        <v>88</v>
      </c>
      <c r="E44" s="283">
        <v>3</v>
      </c>
      <c r="F44" s="176">
        <v>731</v>
      </c>
      <c r="G44" s="177">
        <v>49</v>
      </c>
      <c r="I44" s="297">
        <v>2</v>
      </c>
      <c r="J44" s="16" t="s">
        <v>503</v>
      </c>
      <c r="K44" s="16" t="s">
        <v>396</v>
      </c>
      <c r="L44" s="20">
        <v>85</v>
      </c>
      <c r="M44" s="283">
        <v>3</v>
      </c>
      <c r="N44" s="176">
        <v>706</v>
      </c>
      <c r="O44" s="177">
        <v>43</v>
      </c>
    </row>
    <row r="45" spans="1:15" ht="15">
      <c r="A45" s="281">
        <v>1</v>
      </c>
      <c r="B45" s="16" t="s">
        <v>490</v>
      </c>
      <c r="C45" s="16" t="s">
        <v>396</v>
      </c>
      <c r="D45" s="286">
        <v>92</v>
      </c>
      <c r="E45" s="283">
        <v>7</v>
      </c>
      <c r="F45" s="176">
        <v>727</v>
      </c>
      <c r="G45" s="177">
        <v>47</v>
      </c>
      <c r="I45" s="297">
        <v>4</v>
      </c>
      <c r="J45" s="16" t="s">
        <v>861</v>
      </c>
      <c r="K45" s="16" t="s">
        <v>90</v>
      </c>
      <c r="L45" s="20">
        <v>89</v>
      </c>
      <c r="M45" s="283">
        <v>6</v>
      </c>
      <c r="N45" s="176">
        <v>698</v>
      </c>
      <c r="O45" s="177">
        <v>42</v>
      </c>
    </row>
    <row r="46" spans="1:15" ht="15">
      <c r="A46" s="281">
        <v>5</v>
      </c>
      <c r="B46" s="16" t="s">
        <v>272</v>
      </c>
      <c r="C46" s="16" t="s">
        <v>273</v>
      </c>
      <c r="D46" s="20">
        <v>91</v>
      </c>
      <c r="E46" s="283">
        <v>5</v>
      </c>
      <c r="F46" s="176">
        <v>720</v>
      </c>
      <c r="G46" s="177">
        <v>39</v>
      </c>
      <c r="I46" s="297">
        <v>6</v>
      </c>
      <c r="J46" s="16" t="s">
        <v>862</v>
      </c>
      <c r="K46" s="16" t="s">
        <v>145</v>
      </c>
      <c r="L46" s="20">
        <v>84</v>
      </c>
      <c r="M46" s="283">
        <v>2</v>
      </c>
      <c r="N46" s="176">
        <v>700</v>
      </c>
      <c r="O46" s="177">
        <v>39</v>
      </c>
    </row>
    <row r="47" spans="1:15" ht="15">
      <c r="A47" s="297">
        <v>6</v>
      </c>
      <c r="B47" s="16" t="s">
        <v>863</v>
      </c>
      <c r="C47" s="16" t="s">
        <v>205</v>
      </c>
      <c r="D47" s="20">
        <v>89</v>
      </c>
      <c r="E47" s="283">
        <v>4</v>
      </c>
      <c r="F47" s="176">
        <v>617</v>
      </c>
      <c r="G47" s="177">
        <v>31</v>
      </c>
      <c r="I47" s="281">
        <v>3</v>
      </c>
      <c r="J47" s="16" t="s">
        <v>864</v>
      </c>
      <c r="K47" s="16" t="s">
        <v>273</v>
      </c>
      <c r="L47" s="20" t="s">
        <v>32</v>
      </c>
      <c r="M47" s="283">
        <v>0</v>
      </c>
      <c r="N47" s="176">
        <v>360</v>
      </c>
      <c r="O47" s="177">
        <v>27</v>
      </c>
    </row>
    <row r="48" spans="1:15" ht="15">
      <c r="A48" s="281">
        <v>3</v>
      </c>
      <c r="B48" s="16" t="s">
        <v>865</v>
      </c>
      <c r="C48" s="16" t="s">
        <v>43</v>
      </c>
      <c r="D48" s="20">
        <v>83</v>
      </c>
      <c r="E48" s="283">
        <v>1</v>
      </c>
      <c r="F48" s="176">
        <v>699</v>
      </c>
      <c r="G48" s="177">
        <v>28</v>
      </c>
      <c r="I48" s="297">
        <v>8</v>
      </c>
      <c r="J48" s="16" t="s">
        <v>866</v>
      </c>
      <c r="K48" s="16" t="s">
        <v>43</v>
      </c>
      <c r="L48" s="20">
        <v>87</v>
      </c>
      <c r="M48" s="283">
        <v>4</v>
      </c>
      <c r="N48" s="176">
        <v>674</v>
      </c>
      <c r="O48" s="177">
        <v>26</v>
      </c>
    </row>
    <row r="49" spans="1:15" ht="15">
      <c r="A49" s="289">
        <v>9</v>
      </c>
      <c r="B49" s="24" t="s">
        <v>867</v>
      </c>
      <c r="C49" s="24" t="s">
        <v>240</v>
      </c>
      <c r="D49" s="28">
        <v>85</v>
      </c>
      <c r="E49" s="290">
        <v>2</v>
      </c>
      <c r="F49" s="291">
        <v>686</v>
      </c>
      <c r="G49" s="292">
        <v>23</v>
      </c>
      <c r="I49" s="289">
        <v>9</v>
      </c>
      <c r="J49" s="24" t="s">
        <v>868</v>
      </c>
      <c r="K49" s="24" t="s">
        <v>43</v>
      </c>
      <c r="L49" s="28">
        <v>89</v>
      </c>
      <c r="M49" s="290">
        <v>6</v>
      </c>
      <c r="N49" s="291">
        <v>662</v>
      </c>
      <c r="O49" s="292">
        <v>26</v>
      </c>
    </row>
    <row r="51" spans="1:15" ht="15">
      <c r="A51" s="268"/>
      <c r="B51" s="269" t="s">
        <v>153</v>
      </c>
      <c r="C51" s="270"/>
      <c r="D51" s="269"/>
      <c r="E51" s="269"/>
      <c r="F51" s="269"/>
      <c r="G51" s="269"/>
      <c r="I51" s="268"/>
      <c r="J51" s="269" t="s">
        <v>154</v>
      </c>
      <c r="K51" s="270"/>
      <c r="L51" s="269"/>
      <c r="M51" s="269"/>
      <c r="N51" s="269"/>
      <c r="O51" s="269"/>
    </row>
    <row r="52" spans="1:15" ht="15">
      <c r="A52" s="271"/>
      <c r="B52" s="272" t="s">
        <v>4</v>
      </c>
      <c r="C52" s="272" t="s">
        <v>5</v>
      </c>
      <c r="D52" s="273" t="s">
        <v>6</v>
      </c>
      <c r="E52" s="273" t="s">
        <v>7</v>
      </c>
      <c r="F52" s="273" t="s">
        <v>8</v>
      </c>
      <c r="G52" s="274" t="s">
        <v>9</v>
      </c>
      <c r="I52" s="271"/>
      <c r="J52" s="272" t="s">
        <v>4</v>
      </c>
      <c r="K52" s="272" t="s">
        <v>5</v>
      </c>
      <c r="L52" s="273" t="s">
        <v>6</v>
      </c>
      <c r="M52" s="273" t="s">
        <v>7</v>
      </c>
      <c r="N52" s="273" t="s">
        <v>8</v>
      </c>
      <c r="O52" s="274" t="s">
        <v>9</v>
      </c>
    </row>
    <row r="53" spans="1:15" ht="15">
      <c r="A53" s="275">
        <v>5</v>
      </c>
      <c r="B53" s="12" t="s">
        <v>869</v>
      </c>
      <c r="C53" s="12" t="s">
        <v>131</v>
      </c>
      <c r="D53" s="30">
        <v>92</v>
      </c>
      <c r="E53" s="277">
        <v>9</v>
      </c>
      <c r="F53" s="295">
        <v>725</v>
      </c>
      <c r="G53" s="280">
        <v>63</v>
      </c>
      <c r="I53" s="275">
        <v>5</v>
      </c>
      <c r="J53" s="12" t="s">
        <v>870</v>
      </c>
      <c r="K53" s="12" t="s">
        <v>119</v>
      </c>
      <c r="L53" s="30">
        <v>83</v>
      </c>
      <c r="M53" s="277">
        <v>7</v>
      </c>
      <c r="N53" s="295">
        <v>706</v>
      </c>
      <c r="O53" s="280">
        <v>59</v>
      </c>
    </row>
    <row r="54" spans="1:15" ht="15">
      <c r="A54" s="281">
        <v>9</v>
      </c>
      <c r="B54" s="16" t="s">
        <v>656</v>
      </c>
      <c r="C54" s="16" t="s">
        <v>651</v>
      </c>
      <c r="D54" s="20">
        <v>91</v>
      </c>
      <c r="E54" s="283">
        <v>8</v>
      </c>
      <c r="F54" s="176">
        <v>711</v>
      </c>
      <c r="G54" s="177">
        <v>51</v>
      </c>
      <c r="I54" s="297">
        <v>8</v>
      </c>
      <c r="J54" s="16" t="s">
        <v>871</v>
      </c>
      <c r="K54" s="16" t="s">
        <v>145</v>
      </c>
      <c r="L54" s="20">
        <v>84</v>
      </c>
      <c r="M54" s="283">
        <v>8</v>
      </c>
      <c r="N54" s="176">
        <v>703</v>
      </c>
      <c r="O54" s="177">
        <v>55</v>
      </c>
    </row>
    <row r="55" spans="1:15" ht="15">
      <c r="A55" s="297">
        <v>2</v>
      </c>
      <c r="B55" s="16" t="s">
        <v>99</v>
      </c>
      <c r="C55" s="16" t="s">
        <v>100</v>
      </c>
      <c r="D55" s="20">
        <v>90</v>
      </c>
      <c r="E55" s="283">
        <v>7</v>
      </c>
      <c r="F55" s="176">
        <v>704</v>
      </c>
      <c r="G55" s="177">
        <v>49</v>
      </c>
      <c r="I55" s="297">
        <v>6</v>
      </c>
      <c r="J55" s="16" t="s">
        <v>201</v>
      </c>
      <c r="K55" s="16" t="s">
        <v>191</v>
      </c>
      <c r="L55" s="20">
        <v>83</v>
      </c>
      <c r="M55" s="283">
        <v>7</v>
      </c>
      <c r="N55" s="176">
        <v>697</v>
      </c>
      <c r="O55" s="177">
        <v>55</v>
      </c>
    </row>
    <row r="56" spans="1:15" ht="15">
      <c r="A56" s="297">
        <v>6</v>
      </c>
      <c r="B56" s="16" t="s">
        <v>360</v>
      </c>
      <c r="C56" s="16" t="s">
        <v>145</v>
      </c>
      <c r="D56" s="20">
        <v>88</v>
      </c>
      <c r="E56" s="283">
        <v>5</v>
      </c>
      <c r="F56" s="176">
        <v>701</v>
      </c>
      <c r="G56" s="177">
        <v>47</v>
      </c>
      <c r="I56" s="281">
        <v>3</v>
      </c>
      <c r="J56" s="16" t="s">
        <v>872</v>
      </c>
      <c r="K56" s="16" t="s">
        <v>218</v>
      </c>
      <c r="L56" s="20">
        <v>88</v>
      </c>
      <c r="M56" s="283">
        <v>9</v>
      </c>
      <c r="N56" s="176">
        <v>693</v>
      </c>
      <c r="O56" s="177">
        <v>54</v>
      </c>
    </row>
    <row r="57" spans="1:15" ht="15">
      <c r="A57" s="281">
        <v>1</v>
      </c>
      <c r="B57" s="16" t="s">
        <v>357</v>
      </c>
      <c r="C57" s="16" t="s">
        <v>19</v>
      </c>
      <c r="D57" s="286">
        <v>87</v>
      </c>
      <c r="E57" s="283">
        <v>3</v>
      </c>
      <c r="F57" s="176">
        <v>696</v>
      </c>
      <c r="G57" s="177">
        <v>42</v>
      </c>
      <c r="I57" s="281">
        <v>7</v>
      </c>
      <c r="J57" s="16" t="s">
        <v>164</v>
      </c>
      <c r="K57" s="16" t="s">
        <v>165</v>
      </c>
      <c r="L57" s="20">
        <v>79</v>
      </c>
      <c r="M57" s="283">
        <v>3</v>
      </c>
      <c r="N57" s="176">
        <v>692</v>
      </c>
      <c r="O57" s="177">
        <v>47</v>
      </c>
    </row>
    <row r="58" spans="1:15" ht="15">
      <c r="A58" s="297">
        <v>8</v>
      </c>
      <c r="B58" s="16" t="s">
        <v>873</v>
      </c>
      <c r="C58" s="16" t="s">
        <v>205</v>
      </c>
      <c r="D58" s="20">
        <v>88</v>
      </c>
      <c r="E58" s="283">
        <v>5</v>
      </c>
      <c r="F58" s="176">
        <v>690</v>
      </c>
      <c r="G58" s="177">
        <v>39</v>
      </c>
      <c r="I58" s="297">
        <v>2</v>
      </c>
      <c r="J58" s="16" t="s">
        <v>874</v>
      </c>
      <c r="K58" s="16" t="s">
        <v>187</v>
      </c>
      <c r="L58" s="20">
        <v>81</v>
      </c>
      <c r="M58" s="283">
        <v>4</v>
      </c>
      <c r="N58" s="176">
        <v>690</v>
      </c>
      <c r="O58" s="177">
        <v>43</v>
      </c>
    </row>
    <row r="59" spans="1:15" ht="15">
      <c r="A59" s="297">
        <v>4</v>
      </c>
      <c r="B59" s="16" t="s">
        <v>875</v>
      </c>
      <c r="C59" s="16" t="s">
        <v>854</v>
      </c>
      <c r="D59" s="20">
        <v>89</v>
      </c>
      <c r="E59" s="283">
        <v>6</v>
      </c>
      <c r="F59" s="176">
        <v>690</v>
      </c>
      <c r="G59" s="177">
        <v>38</v>
      </c>
      <c r="I59" s="297">
        <v>4</v>
      </c>
      <c r="J59" s="16" t="s">
        <v>876</v>
      </c>
      <c r="K59" s="16" t="s">
        <v>877</v>
      </c>
      <c r="L59" s="20">
        <v>83</v>
      </c>
      <c r="M59" s="283">
        <v>7</v>
      </c>
      <c r="N59" s="176">
        <v>673</v>
      </c>
      <c r="O59" s="177">
        <v>41</v>
      </c>
    </row>
    <row r="60" spans="1:15" ht="15">
      <c r="A60" s="281">
        <v>7</v>
      </c>
      <c r="B60" s="16" t="s">
        <v>878</v>
      </c>
      <c r="C60" s="16" t="s">
        <v>854</v>
      </c>
      <c r="D60" s="20">
        <v>81</v>
      </c>
      <c r="E60" s="283">
        <v>2</v>
      </c>
      <c r="F60" s="176">
        <v>658</v>
      </c>
      <c r="G60" s="177">
        <v>24</v>
      </c>
      <c r="I60" s="281">
        <v>1</v>
      </c>
      <c r="J60" s="16" t="s">
        <v>642</v>
      </c>
      <c r="K60" s="16" t="s">
        <v>109</v>
      </c>
      <c r="L60" s="286">
        <v>78</v>
      </c>
      <c r="M60" s="283">
        <v>2</v>
      </c>
      <c r="N60" s="176">
        <v>620</v>
      </c>
      <c r="O60" s="177">
        <v>18</v>
      </c>
    </row>
    <row r="61" spans="1:15" ht="15">
      <c r="A61" s="289">
        <v>3</v>
      </c>
      <c r="B61" s="24" t="s">
        <v>369</v>
      </c>
      <c r="C61" s="24" t="s">
        <v>90</v>
      </c>
      <c r="D61" s="28" t="s">
        <v>32</v>
      </c>
      <c r="E61" s="290">
        <v>0</v>
      </c>
      <c r="F61" s="291">
        <v>269</v>
      </c>
      <c r="G61" s="292">
        <v>22</v>
      </c>
      <c r="I61" s="289">
        <v>9</v>
      </c>
      <c r="J61" s="24" t="s">
        <v>879</v>
      </c>
      <c r="K61" s="24" t="s">
        <v>666</v>
      </c>
      <c r="L61" s="28" t="s">
        <v>32</v>
      </c>
      <c r="M61" s="290">
        <v>0</v>
      </c>
      <c r="N61" s="291">
        <v>459</v>
      </c>
      <c r="O61" s="292">
        <v>10</v>
      </c>
    </row>
    <row r="63" ht="15">
      <c r="B63" s="4" t="s">
        <v>880</v>
      </c>
    </row>
    <row r="64" ht="15">
      <c r="B64" s="22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20" customWidth="1"/>
    <col min="2" max="3" width="20.7109375" style="220" customWidth="1"/>
    <col min="4" max="7" width="5.00390625" style="220" customWidth="1"/>
    <col min="8" max="8" width="1.7109375" style="220" customWidth="1"/>
    <col min="9" max="9" width="2.7109375" style="220" customWidth="1"/>
    <col min="10" max="11" width="20.7109375" style="220" customWidth="1"/>
    <col min="12" max="15" width="5.00390625" style="220" customWidth="1"/>
    <col min="16" max="16" width="5.140625" style="220" customWidth="1"/>
    <col min="17" max="16384" width="12.8515625" style="220" customWidth="1"/>
  </cols>
  <sheetData>
    <row r="1" spans="1:26" ht="15">
      <c r="A1" s="261"/>
      <c r="B1" s="262" t="s">
        <v>824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63"/>
      <c r="B2" s="299" t="s">
        <v>2</v>
      </c>
      <c r="C2" s="265"/>
      <c r="D2" s="266"/>
      <c r="E2" s="266"/>
      <c r="F2" s="265"/>
      <c r="G2" s="266"/>
      <c r="H2" s="266"/>
      <c r="I2" s="267"/>
      <c r="J2" s="266"/>
      <c r="K2" s="266"/>
      <c r="L2" s="266"/>
      <c r="M2" s="265"/>
      <c r="N2" s="266"/>
    </row>
    <row r="3" spans="1:26" ht="15">
      <c r="A3" s="268"/>
      <c r="B3" s="269" t="s">
        <v>177</v>
      </c>
      <c r="C3" s="270"/>
      <c r="D3" s="269"/>
      <c r="E3" s="269"/>
      <c r="F3" s="269"/>
      <c r="G3" s="269"/>
      <c r="H3" s="32"/>
      <c r="I3" s="268"/>
      <c r="J3" s="269" t="s">
        <v>178</v>
      </c>
      <c r="K3" s="270"/>
      <c r="L3" s="269"/>
      <c r="M3" s="269"/>
      <c r="N3" s="269"/>
      <c r="O3" s="269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71"/>
      <c r="B4" s="272" t="s">
        <v>4</v>
      </c>
      <c r="C4" s="272" t="s">
        <v>5</v>
      </c>
      <c r="D4" s="273" t="s">
        <v>6</v>
      </c>
      <c r="E4" s="273" t="s">
        <v>7</v>
      </c>
      <c r="F4" s="273" t="s">
        <v>8</v>
      </c>
      <c r="G4" s="274" t="s">
        <v>9</v>
      </c>
      <c r="H4" s="32"/>
      <c r="I4" s="271"/>
      <c r="J4" s="272" t="s">
        <v>4</v>
      </c>
      <c r="K4" s="272" t="s">
        <v>5</v>
      </c>
      <c r="L4" s="273" t="s">
        <v>6</v>
      </c>
      <c r="M4" s="273" t="s">
        <v>7</v>
      </c>
      <c r="N4" s="273" t="s">
        <v>8</v>
      </c>
      <c r="O4" s="274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75">
        <v>3</v>
      </c>
      <c r="B5" s="12" t="s">
        <v>881</v>
      </c>
      <c r="C5" s="12" t="s">
        <v>187</v>
      </c>
      <c r="D5" s="33">
        <v>91</v>
      </c>
      <c r="E5" s="277">
        <v>9</v>
      </c>
      <c r="F5" s="33">
        <v>724</v>
      </c>
      <c r="G5" s="34">
        <v>65</v>
      </c>
      <c r="H5" s="32"/>
      <c r="I5" s="275">
        <v>1</v>
      </c>
      <c r="J5" s="12" t="s">
        <v>882</v>
      </c>
      <c r="K5" s="12" t="s">
        <v>448</v>
      </c>
      <c r="L5" s="294">
        <v>88</v>
      </c>
      <c r="M5" s="277">
        <v>9</v>
      </c>
      <c r="N5" s="30">
        <v>672</v>
      </c>
      <c r="O5" s="31">
        <v>55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5">
        <v>2</v>
      </c>
      <c r="B6" s="16" t="s">
        <v>883</v>
      </c>
      <c r="C6" s="16" t="s">
        <v>390</v>
      </c>
      <c r="D6" s="36">
        <v>90</v>
      </c>
      <c r="E6" s="283">
        <v>8</v>
      </c>
      <c r="F6" s="36">
        <v>714</v>
      </c>
      <c r="G6" s="37">
        <v>57</v>
      </c>
      <c r="H6" s="32"/>
      <c r="I6" s="35">
        <v>6</v>
      </c>
      <c r="J6" s="16" t="s">
        <v>884</v>
      </c>
      <c r="K6" s="16" t="s">
        <v>30</v>
      </c>
      <c r="L6" s="36">
        <v>79</v>
      </c>
      <c r="M6" s="283">
        <v>6</v>
      </c>
      <c r="N6" s="36">
        <v>675</v>
      </c>
      <c r="O6" s="37">
        <v>53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281">
        <v>7</v>
      </c>
      <c r="B7" s="16" t="s">
        <v>885</v>
      </c>
      <c r="C7" s="16" t="s">
        <v>187</v>
      </c>
      <c r="D7" s="36">
        <v>0</v>
      </c>
      <c r="E7" s="283">
        <v>0</v>
      </c>
      <c r="F7" s="36">
        <v>611</v>
      </c>
      <c r="G7" s="37">
        <v>44</v>
      </c>
      <c r="H7" s="32"/>
      <c r="I7" s="281">
        <v>3</v>
      </c>
      <c r="J7" s="16" t="s">
        <v>886</v>
      </c>
      <c r="K7" s="16" t="s">
        <v>187</v>
      </c>
      <c r="L7" s="36">
        <v>78</v>
      </c>
      <c r="M7" s="283">
        <v>4</v>
      </c>
      <c r="N7" s="36">
        <v>659</v>
      </c>
      <c r="O7" s="37">
        <v>50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281">
        <v>1</v>
      </c>
      <c r="B8" s="16" t="s">
        <v>887</v>
      </c>
      <c r="C8" s="16" t="s">
        <v>100</v>
      </c>
      <c r="D8" s="286">
        <v>84</v>
      </c>
      <c r="E8" s="283">
        <v>4</v>
      </c>
      <c r="F8" s="20">
        <v>695</v>
      </c>
      <c r="G8" s="21">
        <v>42</v>
      </c>
      <c r="H8" s="32"/>
      <c r="I8" s="35">
        <v>8</v>
      </c>
      <c r="J8" s="16" t="s">
        <v>431</v>
      </c>
      <c r="K8" s="16" t="s">
        <v>418</v>
      </c>
      <c r="L8" s="36" t="s">
        <v>32</v>
      </c>
      <c r="M8" s="283">
        <v>0</v>
      </c>
      <c r="N8" s="36">
        <v>524</v>
      </c>
      <c r="O8" s="37">
        <v>48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5">
        <v>4</v>
      </c>
      <c r="B9" s="16" t="s">
        <v>888</v>
      </c>
      <c r="C9" s="16" t="s">
        <v>252</v>
      </c>
      <c r="D9" s="36">
        <v>89</v>
      </c>
      <c r="E9" s="283">
        <v>7</v>
      </c>
      <c r="F9" s="36">
        <v>676</v>
      </c>
      <c r="G9" s="37">
        <v>40</v>
      </c>
      <c r="H9" s="32"/>
      <c r="I9" s="281">
        <v>9</v>
      </c>
      <c r="J9" s="16" t="s">
        <v>361</v>
      </c>
      <c r="K9" s="16" t="s">
        <v>191</v>
      </c>
      <c r="L9" s="36">
        <v>73</v>
      </c>
      <c r="M9" s="283">
        <v>3</v>
      </c>
      <c r="N9" s="36">
        <v>651</v>
      </c>
      <c r="O9" s="37">
        <v>47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281">
        <v>9</v>
      </c>
      <c r="B10" s="16" t="s">
        <v>889</v>
      </c>
      <c r="C10" s="16" t="s">
        <v>252</v>
      </c>
      <c r="D10" s="36">
        <v>86</v>
      </c>
      <c r="E10" s="283">
        <v>6</v>
      </c>
      <c r="F10" s="36">
        <v>662</v>
      </c>
      <c r="G10" s="37">
        <v>40</v>
      </c>
      <c r="H10" s="32"/>
      <c r="I10" s="35">
        <v>2</v>
      </c>
      <c r="J10" s="16" t="s">
        <v>508</v>
      </c>
      <c r="K10" s="16" t="s">
        <v>418</v>
      </c>
      <c r="L10" s="36">
        <v>79</v>
      </c>
      <c r="M10" s="283">
        <v>6</v>
      </c>
      <c r="N10" s="36">
        <v>636</v>
      </c>
      <c r="O10" s="37">
        <v>39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281">
        <v>5</v>
      </c>
      <c r="B11" s="16" t="s">
        <v>890</v>
      </c>
      <c r="C11" s="16" t="s">
        <v>100</v>
      </c>
      <c r="D11" s="36">
        <v>86</v>
      </c>
      <c r="E11" s="283">
        <v>6</v>
      </c>
      <c r="F11" s="36">
        <v>673</v>
      </c>
      <c r="G11" s="37">
        <v>39</v>
      </c>
      <c r="H11" s="32"/>
      <c r="I11" s="35">
        <v>4</v>
      </c>
      <c r="J11" s="16" t="s">
        <v>891</v>
      </c>
      <c r="K11" s="16" t="s">
        <v>469</v>
      </c>
      <c r="L11" s="36">
        <v>81</v>
      </c>
      <c r="M11" s="283">
        <v>7</v>
      </c>
      <c r="N11" s="36">
        <v>488</v>
      </c>
      <c r="O11" s="37">
        <v>31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5">
        <v>8</v>
      </c>
      <c r="B12" s="16" t="s">
        <v>892</v>
      </c>
      <c r="C12" s="16" t="s">
        <v>43</v>
      </c>
      <c r="D12" s="36">
        <v>77</v>
      </c>
      <c r="E12" s="283">
        <v>2</v>
      </c>
      <c r="F12" s="36">
        <v>658</v>
      </c>
      <c r="G12" s="37">
        <v>33</v>
      </c>
      <c r="H12" s="32"/>
      <c r="I12" s="281">
        <v>7</v>
      </c>
      <c r="J12" s="16" t="s">
        <v>352</v>
      </c>
      <c r="K12" s="16" t="s">
        <v>19</v>
      </c>
      <c r="L12" s="36">
        <v>85</v>
      </c>
      <c r="M12" s="283">
        <v>8</v>
      </c>
      <c r="N12" s="36">
        <v>636</v>
      </c>
      <c r="O12" s="37">
        <v>30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41">
        <v>6</v>
      </c>
      <c r="B13" s="24" t="s">
        <v>532</v>
      </c>
      <c r="C13" s="24" t="s">
        <v>119</v>
      </c>
      <c r="D13" s="38">
        <v>78</v>
      </c>
      <c r="E13" s="290">
        <v>3</v>
      </c>
      <c r="F13" s="38">
        <v>545</v>
      </c>
      <c r="G13" s="39">
        <v>14</v>
      </c>
      <c r="H13" s="32"/>
      <c r="I13" s="289">
        <v>5</v>
      </c>
      <c r="J13" s="24" t="s">
        <v>893</v>
      </c>
      <c r="K13" s="24" t="s">
        <v>469</v>
      </c>
      <c r="L13" s="38" t="s">
        <v>32</v>
      </c>
      <c r="M13" s="290">
        <v>0</v>
      </c>
      <c r="N13" s="38">
        <v>328</v>
      </c>
      <c r="O13" s="39">
        <v>19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268"/>
      <c r="B15" s="269" t="s">
        <v>199</v>
      </c>
      <c r="C15" s="270"/>
      <c r="D15" s="269"/>
      <c r="E15" s="269"/>
      <c r="F15" s="269"/>
      <c r="G15" s="269"/>
      <c r="H15" s="32"/>
      <c r="I15" s="268"/>
      <c r="J15" s="269" t="s">
        <v>200</v>
      </c>
      <c r="K15" s="270"/>
      <c r="L15" s="269"/>
      <c r="M15" s="269"/>
      <c r="N15" s="269"/>
      <c r="O15" s="26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271"/>
      <c r="B16" s="272" t="s">
        <v>4</v>
      </c>
      <c r="C16" s="272" t="s">
        <v>5</v>
      </c>
      <c r="D16" s="273" t="s">
        <v>6</v>
      </c>
      <c r="E16" s="273" t="s">
        <v>7</v>
      </c>
      <c r="F16" s="273" t="s">
        <v>8</v>
      </c>
      <c r="G16" s="274" t="s">
        <v>9</v>
      </c>
      <c r="H16" s="32"/>
      <c r="I16" s="271"/>
      <c r="J16" s="272" t="s">
        <v>4</v>
      </c>
      <c r="K16" s="272" t="s">
        <v>5</v>
      </c>
      <c r="L16" s="273" t="s">
        <v>6</v>
      </c>
      <c r="M16" s="273" t="s">
        <v>7</v>
      </c>
      <c r="N16" s="273" t="s">
        <v>8</v>
      </c>
      <c r="O16" s="274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40">
        <v>8</v>
      </c>
      <c r="B17" s="12" t="s">
        <v>894</v>
      </c>
      <c r="C17" s="12" t="s">
        <v>696</v>
      </c>
      <c r="D17" s="33">
        <v>92</v>
      </c>
      <c r="E17" s="277">
        <v>9</v>
      </c>
      <c r="F17" s="33">
        <v>722</v>
      </c>
      <c r="G17" s="34">
        <v>69</v>
      </c>
      <c r="H17" s="32"/>
      <c r="I17" s="275">
        <v>9</v>
      </c>
      <c r="J17" s="12" t="s">
        <v>895</v>
      </c>
      <c r="K17" s="12" t="s">
        <v>696</v>
      </c>
      <c r="L17" s="33">
        <v>89</v>
      </c>
      <c r="M17" s="277">
        <v>9</v>
      </c>
      <c r="N17" s="33">
        <v>700</v>
      </c>
      <c r="O17" s="34">
        <v>64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5">
        <v>4</v>
      </c>
      <c r="B18" s="16" t="s">
        <v>896</v>
      </c>
      <c r="C18" s="16" t="s">
        <v>187</v>
      </c>
      <c r="D18" s="36">
        <v>83</v>
      </c>
      <c r="E18" s="283">
        <v>4</v>
      </c>
      <c r="F18" s="36">
        <v>692</v>
      </c>
      <c r="G18" s="37">
        <v>54</v>
      </c>
      <c r="H18" s="32"/>
      <c r="I18" s="35">
        <v>4</v>
      </c>
      <c r="J18" s="16" t="s">
        <v>897</v>
      </c>
      <c r="K18" s="16" t="s">
        <v>225</v>
      </c>
      <c r="L18" s="36">
        <v>88</v>
      </c>
      <c r="M18" s="283">
        <v>8</v>
      </c>
      <c r="N18" s="36">
        <v>680</v>
      </c>
      <c r="O18" s="37">
        <v>57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281">
        <v>3</v>
      </c>
      <c r="B19" s="16" t="s">
        <v>898</v>
      </c>
      <c r="C19" s="16" t="s">
        <v>218</v>
      </c>
      <c r="D19" s="36">
        <v>84</v>
      </c>
      <c r="E19" s="283">
        <v>6</v>
      </c>
      <c r="F19" s="36">
        <v>690</v>
      </c>
      <c r="G19" s="37">
        <v>54</v>
      </c>
      <c r="H19" s="32"/>
      <c r="I19" s="35">
        <v>8</v>
      </c>
      <c r="J19" s="16" t="s">
        <v>714</v>
      </c>
      <c r="K19" s="16" t="s">
        <v>124</v>
      </c>
      <c r="L19" s="36">
        <v>84</v>
      </c>
      <c r="M19" s="283">
        <v>6</v>
      </c>
      <c r="N19" s="36">
        <v>674</v>
      </c>
      <c r="O19" s="37">
        <v>53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281">
        <v>9</v>
      </c>
      <c r="B20" s="16" t="s">
        <v>899</v>
      </c>
      <c r="C20" s="16" t="s">
        <v>281</v>
      </c>
      <c r="D20" s="36">
        <v>88</v>
      </c>
      <c r="E20" s="283">
        <v>7</v>
      </c>
      <c r="F20" s="36">
        <v>669</v>
      </c>
      <c r="G20" s="37">
        <v>48</v>
      </c>
      <c r="H20" s="32"/>
      <c r="I20" s="281">
        <v>1</v>
      </c>
      <c r="J20" s="16" t="s">
        <v>650</v>
      </c>
      <c r="K20" s="16" t="s">
        <v>651</v>
      </c>
      <c r="L20" s="286">
        <v>87</v>
      </c>
      <c r="M20" s="283">
        <v>7</v>
      </c>
      <c r="N20" s="20">
        <v>667</v>
      </c>
      <c r="O20" s="21">
        <v>51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281">
        <v>1</v>
      </c>
      <c r="B21" s="16" t="s">
        <v>445</v>
      </c>
      <c r="C21" s="16" t="s">
        <v>82</v>
      </c>
      <c r="D21" s="286">
        <v>89</v>
      </c>
      <c r="E21" s="283">
        <v>8</v>
      </c>
      <c r="F21" s="20">
        <v>673</v>
      </c>
      <c r="G21" s="21">
        <v>45</v>
      </c>
      <c r="H21" s="32"/>
      <c r="I21" s="35">
        <v>6</v>
      </c>
      <c r="J21" s="16" t="s">
        <v>190</v>
      </c>
      <c r="K21" s="16" t="s">
        <v>191</v>
      </c>
      <c r="L21" s="36">
        <v>83</v>
      </c>
      <c r="M21" s="283">
        <v>5</v>
      </c>
      <c r="N21" s="36">
        <v>675</v>
      </c>
      <c r="O21" s="37">
        <v>49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5">
        <v>2</v>
      </c>
      <c r="B22" s="16" t="s">
        <v>393</v>
      </c>
      <c r="C22" s="16" t="s">
        <v>43</v>
      </c>
      <c r="D22" s="36">
        <v>84</v>
      </c>
      <c r="E22" s="283">
        <v>6</v>
      </c>
      <c r="F22" s="36">
        <v>641</v>
      </c>
      <c r="G22" s="37">
        <v>37</v>
      </c>
      <c r="H22" s="32"/>
      <c r="I22" s="281">
        <v>5</v>
      </c>
      <c r="J22" s="16" t="s">
        <v>687</v>
      </c>
      <c r="K22" s="16" t="s">
        <v>281</v>
      </c>
      <c r="L22" s="36">
        <v>76</v>
      </c>
      <c r="M22" s="283">
        <v>4</v>
      </c>
      <c r="N22" s="36">
        <v>641</v>
      </c>
      <c r="O22" s="37">
        <v>38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281">
        <v>7</v>
      </c>
      <c r="B23" s="16" t="s">
        <v>234</v>
      </c>
      <c r="C23" s="16" t="s">
        <v>191</v>
      </c>
      <c r="D23" s="36">
        <v>80</v>
      </c>
      <c r="E23" s="283">
        <v>3</v>
      </c>
      <c r="F23" s="36">
        <v>632</v>
      </c>
      <c r="G23" s="37">
        <v>34</v>
      </c>
      <c r="H23" s="32"/>
      <c r="I23" s="281">
        <v>3</v>
      </c>
      <c r="J23" s="16" t="s">
        <v>539</v>
      </c>
      <c r="K23" s="16" t="s">
        <v>540</v>
      </c>
      <c r="L23" s="36" t="s">
        <v>32</v>
      </c>
      <c r="M23" s="283">
        <v>0</v>
      </c>
      <c r="N23" s="36">
        <v>382</v>
      </c>
      <c r="O23" s="37">
        <v>18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5">
        <v>6</v>
      </c>
      <c r="B24" s="16" t="s">
        <v>183</v>
      </c>
      <c r="C24" s="16" t="s">
        <v>21</v>
      </c>
      <c r="D24" s="36" t="s">
        <v>102</v>
      </c>
      <c r="E24" s="283">
        <v>0</v>
      </c>
      <c r="F24" s="36">
        <v>228</v>
      </c>
      <c r="G24" s="37">
        <v>9</v>
      </c>
      <c r="H24" s="32"/>
      <c r="I24" s="35">
        <v>2</v>
      </c>
      <c r="J24" s="16" t="s">
        <v>486</v>
      </c>
      <c r="K24" s="16" t="s">
        <v>90</v>
      </c>
      <c r="L24" s="36" t="s">
        <v>32</v>
      </c>
      <c r="M24" s="283">
        <v>0</v>
      </c>
      <c r="N24" s="36">
        <v>88</v>
      </c>
      <c r="O24" s="37">
        <v>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289">
        <v>5</v>
      </c>
      <c r="B25" s="24" t="s">
        <v>900</v>
      </c>
      <c r="C25" s="24" t="s">
        <v>124</v>
      </c>
      <c r="D25" s="38" t="s">
        <v>32</v>
      </c>
      <c r="E25" s="290">
        <v>0</v>
      </c>
      <c r="F25" s="38">
        <v>0</v>
      </c>
      <c r="G25" s="39">
        <v>0</v>
      </c>
      <c r="H25" s="32"/>
      <c r="I25" s="289">
        <v>7</v>
      </c>
      <c r="J25" s="24" t="s">
        <v>901</v>
      </c>
      <c r="K25" s="24" t="s">
        <v>19</v>
      </c>
      <c r="L25" s="38" t="s">
        <v>32</v>
      </c>
      <c r="M25" s="290">
        <v>0</v>
      </c>
      <c r="N25" s="38">
        <v>0</v>
      </c>
      <c r="O25" s="39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268"/>
      <c r="B27" s="269" t="s">
        <v>222</v>
      </c>
      <c r="C27" s="270"/>
      <c r="D27" s="269"/>
      <c r="E27" s="269"/>
      <c r="F27" s="269"/>
      <c r="G27" s="269"/>
      <c r="H27" s="32"/>
      <c r="I27" s="268"/>
      <c r="J27" s="269" t="s">
        <v>223</v>
      </c>
      <c r="K27" s="270"/>
      <c r="L27" s="269"/>
      <c r="M27" s="269"/>
      <c r="N27" s="269"/>
      <c r="O27" s="269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271"/>
      <c r="B28" s="272" t="s">
        <v>4</v>
      </c>
      <c r="C28" s="272" t="s">
        <v>5</v>
      </c>
      <c r="D28" s="273" t="s">
        <v>6</v>
      </c>
      <c r="E28" s="273" t="s">
        <v>7</v>
      </c>
      <c r="F28" s="273" t="s">
        <v>8</v>
      </c>
      <c r="G28" s="274" t="s">
        <v>9</v>
      </c>
      <c r="H28" s="32"/>
      <c r="I28" s="271"/>
      <c r="J28" s="272" t="s">
        <v>4</v>
      </c>
      <c r="K28" s="272" t="s">
        <v>5</v>
      </c>
      <c r="L28" s="273" t="s">
        <v>6</v>
      </c>
      <c r="M28" s="273" t="s">
        <v>7</v>
      </c>
      <c r="N28" s="273" t="s">
        <v>8</v>
      </c>
      <c r="O28" s="274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275">
        <v>1</v>
      </c>
      <c r="B29" s="12" t="s">
        <v>902</v>
      </c>
      <c r="C29" s="12" t="s">
        <v>448</v>
      </c>
      <c r="D29" s="294">
        <v>84</v>
      </c>
      <c r="E29" s="277">
        <v>6</v>
      </c>
      <c r="F29" s="30">
        <v>677</v>
      </c>
      <c r="G29" s="31">
        <v>58</v>
      </c>
      <c r="H29" s="32"/>
      <c r="I29" s="275">
        <v>1</v>
      </c>
      <c r="J29" s="12" t="s">
        <v>903</v>
      </c>
      <c r="K29" s="12" t="s">
        <v>252</v>
      </c>
      <c r="L29" s="294">
        <v>86</v>
      </c>
      <c r="M29" s="277">
        <v>9</v>
      </c>
      <c r="N29" s="30">
        <v>682</v>
      </c>
      <c r="O29" s="31">
        <v>60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5">
        <v>8</v>
      </c>
      <c r="B30" s="16" t="s">
        <v>373</v>
      </c>
      <c r="C30" s="16" t="s">
        <v>191</v>
      </c>
      <c r="D30" s="36">
        <v>75</v>
      </c>
      <c r="E30" s="283">
        <v>2</v>
      </c>
      <c r="F30" s="36">
        <v>672</v>
      </c>
      <c r="G30" s="37">
        <v>56</v>
      </c>
      <c r="H30" s="32"/>
      <c r="I30" s="281">
        <v>3</v>
      </c>
      <c r="J30" s="16" t="s">
        <v>904</v>
      </c>
      <c r="K30" s="16" t="s">
        <v>43</v>
      </c>
      <c r="L30" s="36">
        <v>72</v>
      </c>
      <c r="M30" s="283">
        <v>4</v>
      </c>
      <c r="N30" s="36">
        <v>664</v>
      </c>
      <c r="O30" s="37">
        <v>59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281">
        <v>3</v>
      </c>
      <c r="B31" s="16" t="s">
        <v>905</v>
      </c>
      <c r="C31" s="16" t="s">
        <v>906</v>
      </c>
      <c r="D31" s="36">
        <v>85</v>
      </c>
      <c r="E31" s="283">
        <v>7</v>
      </c>
      <c r="F31" s="36">
        <v>665</v>
      </c>
      <c r="G31" s="37">
        <v>49</v>
      </c>
      <c r="H31" s="32"/>
      <c r="I31" s="35">
        <v>8</v>
      </c>
      <c r="J31" s="16" t="s">
        <v>541</v>
      </c>
      <c r="K31" s="16" t="s">
        <v>540</v>
      </c>
      <c r="L31" s="36">
        <v>78</v>
      </c>
      <c r="M31" s="283">
        <v>8</v>
      </c>
      <c r="N31" s="36">
        <v>659</v>
      </c>
      <c r="O31" s="37">
        <v>52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5">
        <v>2</v>
      </c>
      <c r="B32" s="16" t="s">
        <v>907</v>
      </c>
      <c r="C32" s="16" t="s">
        <v>696</v>
      </c>
      <c r="D32" s="36">
        <v>82</v>
      </c>
      <c r="E32" s="283">
        <v>4</v>
      </c>
      <c r="F32" s="36">
        <v>660</v>
      </c>
      <c r="G32" s="37">
        <v>47</v>
      </c>
      <c r="H32" s="32"/>
      <c r="I32" s="281">
        <v>5</v>
      </c>
      <c r="J32" s="16" t="s">
        <v>908</v>
      </c>
      <c r="K32" s="16" t="s">
        <v>145</v>
      </c>
      <c r="L32" s="36">
        <v>75</v>
      </c>
      <c r="M32" s="283">
        <v>6</v>
      </c>
      <c r="N32" s="36">
        <v>632</v>
      </c>
      <c r="O32" s="37">
        <v>45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281">
        <v>9</v>
      </c>
      <c r="B33" s="16" t="s">
        <v>117</v>
      </c>
      <c r="C33" s="16" t="s">
        <v>30</v>
      </c>
      <c r="D33" s="36">
        <v>88</v>
      </c>
      <c r="E33" s="283">
        <v>9</v>
      </c>
      <c r="F33" s="36">
        <v>640</v>
      </c>
      <c r="G33" s="37">
        <v>38</v>
      </c>
      <c r="H33" s="32"/>
      <c r="I33" s="35">
        <v>4</v>
      </c>
      <c r="J33" s="16" t="s">
        <v>536</v>
      </c>
      <c r="K33" s="16" t="s">
        <v>100</v>
      </c>
      <c r="L33" s="36">
        <v>70</v>
      </c>
      <c r="M33" s="283">
        <v>3</v>
      </c>
      <c r="N33" s="36">
        <v>623</v>
      </c>
      <c r="O33" s="37">
        <v>44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281">
        <v>7</v>
      </c>
      <c r="B34" s="16" t="s">
        <v>909</v>
      </c>
      <c r="C34" s="16" t="s">
        <v>854</v>
      </c>
      <c r="D34" s="36">
        <v>83</v>
      </c>
      <c r="E34" s="283">
        <v>5</v>
      </c>
      <c r="F34" s="36">
        <v>631</v>
      </c>
      <c r="G34" s="37">
        <v>37</v>
      </c>
      <c r="H34" s="32"/>
      <c r="I34" s="281">
        <v>7</v>
      </c>
      <c r="J34" s="16" t="s">
        <v>910</v>
      </c>
      <c r="K34" s="16" t="s">
        <v>252</v>
      </c>
      <c r="L34" s="36">
        <v>73</v>
      </c>
      <c r="M34" s="283">
        <v>5</v>
      </c>
      <c r="N34" s="36">
        <v>618</v>
      </c>
      <c r="O34" s="37">
        <v>37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5">
        <v>4</v>
      </c>
      <c r="B35" s="16" t="s">
        <v>641</v>
      </c>
      <c r="C35" s="16" t="s">
        <v>109</v>
      </c>
      <c r="D35" s="36">
        <v>79</v>
      </c>
      <c r="E35" s="283">
        <v>3</v>
      </c>
      <c r="F35" s="36">
        <v>636</v>
      </c>
      <c r="G35" s="37">
        <v>34</v>
      </c>
      <c r="H35" s="32"/>
      <c r="I35" s="35">
        <v>6</v>
      </c>
      <c r="J35" s="16" t="s">
        <v>911</v>
      </c>
      <c r="K35" s="16" t="s">
        <v>145</v>
      </c>
      <c r="L35" s="36">
        <v>78</v>
      </c>
      <c r="M35" s="283">
        <v>8</v>
      </c>
      <c r="N35" s="36">
        <v>608</v>
      </c>
      <c r="O35" s="37">
        <v>34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281">
        <v>5</v>
      </c>
      <c r="B36" s="16" t="s">
        <v>912</v>
      </c>
      <c r="C36" s="16" t="s">
        <v>666</v>
      </c>
      <c r="D36" s="36">
        <v>86</v>
      </c>
      <c r="E36" s="283">
        <v>8</v>
      </c>
      <c r="F36" s="36">
        <v>609</v>
      </c>
      <c r="G36" s="37">
        <v>27</v>
      </c>
      <c r="H36" s="32"/>
      <c r="I36" s="35">
        <v>2</v>
      </c>
      <c r="J36" s="16" t="s">
        <v>645</v>
      </c>
      <c r="K36" s="16" t="s">
        <v>109</v>
      </c>
      <c r="L36" s="36" t="s">
        <v>32</v>
      </c>
      <c r="M36" s="283">
        <v>0</v>
      </c>
      <c r="N36" s="36">
        <v>320</v>
      </c>
      <c r="O36" s="37">
        <v>21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41">
        <v>6</v>
      </c>
      <c r="B37" s="24" t="s">
        <v>913</v>
      </c>
      <c r="C37" s="24" t="s">
        <v>19</v>
      </c>
      <c r="D37" s="38">
        <v>59</v>
      </c>
      <c r="E37" s="290">
        <v>1</v>
      </c>
      <c r="F37" s="38">
        <v>596</v>
      </c>
      <c r="G37" s="39">
        <v>25</v>
      </c>
      <c r="H37" s="32"/>
      <c r="I37" s="289">
        <v>9</v>
      </c>
      <c r="J37" s="24" t="s">
        <v>914</v>
      </c>
      <c r="K37" s="24" t="s">
        <v>418</v>
      </c>
      <c r="L37" s="38" t="s">
        <v>32</v>
      </c>
      <c r="M37" s="290">
        <v>0</v>
      </c>
      <c r="N37" s="38">
        <v>280</v>
      </c>
      <c r="O37" s="39">
        <v>9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268"/>
      <c r="B39" s="269" t="s">
        <v>243</v>
      </c>
      <c r="C39" s="270"/>
      <c r="D39" s="269"/>
      <c r="E39" s="269"/>
      <c r="F39" s="269"/>
      <c r="G39" s="269"/>
      <c r="H39" s="32"/>
      <c r="I39" s="268"/>
      <c r="J39" s="269" t="s">
        <v>244</v>
      </c>
      <c r="K39" s="270"/>
      <c r="L39" s="269"/>
      <c r="M39" s="269"/>
      <c r="N39" s="269"/>
      <c r="O39" s="269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271"/>
      <c r="B40" s="272" t="s">
        <v>4</v>
      </c>
      <c r="C40" s="272" t="s">
        <v>5</v>
      </c>
      <c r="D40" s="273" t="s">
        <v>6</v>
      </c>
      <c r="E40" s="273" t="s">
        <v>7</v>
      </c>
      <c r="F40" s="273" t="s">
        <v>8</v>
      </c>
      <c r="G40" s="274" t="s">
        <v>9</v>
      </c>
      <c r="H40" s="32"/>
      <c r="I40" s="271"/>
      <c r="J40" s="272" t="s">
        <v>4</v>
      </c>
      <c r="K40" s="272" t="s">
        <v>5</v>
      </c>
      <c r="L40" s="273" t="s">
        <v>6</v>
      </c>
      <c r="M40" s="273" t="s">
        <v>7</v>
      </c>
      <c r="N40" s="273" t="s">
        <v>8</v>
      </c>
      <c r="O40" s="274" t="s">
        <v>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275">
        <v>5</v>
      </c>
      <c r="B41" s="12" t="s">
        <v>737</v>
      </c>
      <c r="C41" s="12" t="s">
        <v>100</v>
      </c>
      <c r="D41" s="33">
        <v>83</v>
      </c>
      <c r="E41" s="277">
        <v>8</v>
      </c>
      <c r="F41" s="33">
        <v>660</v>
      </c>
      <c r="G41" s="34">
        <v>56</v>
      </c>
      <c r="H41" s="32"/>
      <c r="I41" s="40">
        <v>2</v>
      </c>
      <c r="J41" s="12" t="s">
        <v>915</v>
      </c>
      <c r="K41" s="12" t="s">
        <v>225</v>
      </c>
      <c r="L41" s="33">
        <v>74</v>
      </c>
      <c r="M41" s="277">
        <v>3</v>
      </c>
      <c r="N41" s="33">
        <v>668</v>
      </c>
      <c r="O41" s="34">
        <v>60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5">
        <v>8</v>
      </c>
      <c r="B42" s="16" t="s">
        <v>275</v>
      </c>
      <c r="C42" s="16" t="s">
        <v>225</v>
      </c>
      <c r="D42" s="36">
        <v>83</v>
      </c>
      <c r="E42" s="283">
        <v>8</v>
      </c>
      <c r="F42" s="36">
        <v>650</v>
      </c>
      <c r="G42" s="37">
        <v>54</v>
      </c>
      <c r="H42" s="32"/>
      <c r="I42" s="281">
        <v>5</v>
      </c>
      <c r="J42" s="16" t="s">
        <v>916</v>
      </c>
      <c r="K42" s="16" t="s">
        <v>187</v>
      </c>
      <c r="L42" s="36">
        <v>88</v>
      </c>
      <c r="M42" s="283">
        <v>9</v>
      </c>
      <c r="N42" s="36">
        <v>659</v>
      </c>
      <c r="O42" s="37">
        <v>52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281">
        <v>1</v>
      </c>
      <c r="B43" s="16" t="s">
        <v>917</v>
      </c>
      <c r="C43" s="16" t="s">
        <v>469</v>
      </c>
      <c r="D43" s="286">
        <v>93</v>
      </c>
      <c r="E43" s="283">
        <v>9</v>
      </c>
      <c r="F43" s="20">
        <v>660</v>
      </c>
      <c r="G43" s="21">
        <v>53</v>
      </c>
      <c r="H43" s="32"/>
      <c r="I43" s="281">
        <v>7</v>
      </c>
      <c r="J43" s="16" t="s">
        <v>918</v>
      </c>
      <c r="K43" s="16" t="s">
        <v>225</v>
      </c>
      <c r="L43" s="36">
        <v>76</v>
      </c>
      <c r="M43" s="283">
        <v>4</v>
      </c>
      <c r="N43" s="36">
        <v>637</v>
      </c>
      <c r="O43" s="37">
        <v>45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281">
        <v>3</v>
      </c>
      <c r="B44" s="16" t="s">
        <v>493</v>
      </c>
      <c r="C44" s="16" t="s">
        <v>21</v>
      </c>
      <c r="D44" s="36">
        <v>71</v>
      </c>
      <c r="E44" s="283">
        <v>3</v>
      </c>
      <c r="F44" s="36">
        <v>644</v>
      </c>
      <c r="G44" s="37">
        <v>49</v>
      </c>
      <c r="H44" s="32"/>
      <c r="I44" s="35">
        <v>8</v>
      </c>
      <c r="J44" s="16" t="s">
        <v>919</v>
      </c>
      <c r="K44" s="16" t="s">
        <v>30</v>
      </c>
      <c r="L44" s="36">
        <v>77</v>
      </c>
      <c r="M44" s="283">
        <v>5</v>
      </c>
      <c r="N44" s="36">
        <v>629</v>
      </c>
      <c r="O44" s="37">
        <v>45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5">
        <v>6</v>
      </c>
      <c r="B45" s="16" t="s">
        <v>920</v>
      </c>
      <c r="C45" s="16" t="s">
        <v>854</v>
      </c>
      <c r="D45" s="36">
        <v>78</v>
      </c>
      <c r="E45" s="283">
        <v>5</v>
      </c>
      <c r="F45" s="36">
        <v>629</v>
      </c>
      <c r="G45" s="37">
        <v>42</v>
      </c>
      <c r="H45" s="32"/>
      <c r="I45" s="281">
        <v>3</v>
      </c>
      <c r="J45" s="16" t="s">
        <v>921</v>
      </c>
      <c r="K45" s="16" t="s">
        <v>469</v>
      </c>
      <c r="L45" s="36">
        <v>79</v>
      </c>
      <c r="M45" s="283">
        <v>7</v>
      </c>
      <c r="N45" s="36">
        <v>635</v>
      </c>
      <c r="O45" s="37">
        <v>42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281">
        <v>9</v>
      </c>
      <c r="B46" s="16" t="s">
        <v>557</v>
      </c>
      <c r="C46" s="16" t="s">
        <v>540</v>
      </c>
      <c r="D46" s="36">
        <v>80</v>
      </c>
      <c r="E46" s="283">
        <v>6</v>
      </c>
      <c r="F46" s="36">
        <v>552</v>
      </c>
      <c r="G46" s="37">
        <v>35</v>
      </c>
      <c r="H46" s="32"/>
      <c r="I46" s="35">
        <v>4</v>
      </c>
      <c r="J46" s="16" t="s">
        <v>668</v>
      </c>
      <c r="K46" s="16" t="s">
        <v>273</v>
      </c>
      <c r="L46" s="36">
        <v>83</v>
      </c>
      <c r="M46" s="283">
        <v>8</v>
      </c>
      <c r="N46" s="36">
        <v>627</v>
      </c>
      <c r="O46" s="37">
        <v>39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5">
        <v>4</v>
      </c>
      <c r="B47" s="16" t="s">
        <v>922</v>
      </c>
      <c r="C47" s="16" t="s">
        <v>469</v>
      </c>
      <c r="D47" s="36" t="s">
        <v>32</v>
      </c>
      <c r="E47" s="283">
        <v>0</v>
      </c>
      <c r="F47" s="36">
        <v>479</v>
      </c>
      <c r="G47" s="37">
        <v>32</v>
      </c>
      <c r="H47" s="32"/>
      <c r="I47" s="281">
        <v>9</v>
      </c>
      <c r="J47" s="16" t="s">
        <v>463</v>
      </c>
      <c r="K47" s="16" t="s">
        <v>273</v>
      </c>
      <c r="L47" s="36">
        <v>79</v>
      </c>
      <c r="M47" s="283">
        <v>7</v>
      </c>
      <c r="N47" s="36">
        <v>538</v>
      </c>
      <c r="O47" s="37">
        <v>34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5">
        <v>2</v>
      </c>
      <c r="B48" s="16" t="s">
        <v>685</v>
      </c>
      <c r="C48" s="16" t="s">
        <v>651</v>
      </c>
      <c r="D48" s="36">
        <v>74</v>
      </c>
      <c r="E48" s="283">
        <v>4</v>
      </c>
      <c r="F48" s="36">
        <v>509</v>
      </c>
      <c r="G48" s="37">
        <v>21</v>
      </c>
      <c r="H48" s="32"/>
      <c r="I48" s="281">
        <v>1</v>
      </c>
      <c r="J48" s="16" t="s">
        <v>134</v>
      </c>
      <c r="K48" s="16" t="s">
        <v>651</v>
      </c>
      <c r="L48" s="286">
        <v>71</v>
      </c>
      <c r="M48" s="283">
        <v>2</v>
      </c>
      <c r="N48" s="20">
        <v>588</v>
      </c>
      <c r="O48" s="21">
        <v>25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289">
        <v>7</v>
      </c>
      <c r="B49" s="24" t="s">
        <v>923</v>
      </c>
      <c r="C49" s="24" t="s">
        <v>131</v>
      </c>
      <c r="D49" s="38" t="s">
        <v>32</v>
      </c>
      <c r="E49" s="290">
        <v>0</v>
      </c>
      <c r="F49" s="38">
        <v>315</v>
      </c>
      <c r="G49" s="39">
        <v>20</v>
      </c>
      <c r="H49" s="32"/>
      <c r="I49" s="41">
        <v>6</v>
      </c>
      <c r="J49" s="24" t="s">
        <v>924</v>
      </c>
      <c r="K49" s="24" t="s">
        <v>119</v>
      </c>
      <c r="L49" s="38">
        <v>65</v>
      </c>
      <c r="M49" s="290">
        <v>1</v>
      </c>
      <c r="N49" s="38">
        <v>583</v>
      </c>
      <c r="O49" s="39">
        <v>25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268"/>
      <c r="B51" s="269" t="s">
        <v>263</v>
      </c>
      <c r="C51" s="270"/>
      <c r="D51" s="269"/>
      <c r="E51" s="269"/>
      <c r="F51" s="269"/>
      <c r="G51" s="269"/>
      <c r="H51" s="32"/>
      <c r="I51" s="268"/>
      <c r="J51" s="269" t="s">
        <v>264</v>
      </c>
      <c r="K51" s="270"/>
      <c r="L51" s="269"/>
      <c r="M51" s="269"/>
      <c r="N51" s="269"/>
      <c r="O51" s="269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271"/>
      <c r="B52" s="272" t="s">
        <v>4</v>
      </c>
      <c r="C52" s="272" t="s">
        <v>5</v>
      </c>
      <c r="D52" s="273" t="s">
        <v>6</v>
      </c>
      <c r="E52" s="273" t="s">
        <v>7</v>
      </c>
      <c r="F52" s="273" t="s">
        <v>8</v>
      </c>
      <c r="G52" s="274" t="s">
        <v>9</v>
      </c>
      <c r="H52" s="32"/>
      <c r="I52" s="271"/>
      <c r="J52" s="272" t="s">
        <v>4</v>
      </c>
      <c r="K52" s="272" t="s">
        <v>5</v>
      </c>
      <c r="L52" s="273" t="s">
        <v>6</v>
      </c>
      <c r="M52" s="273" t="s">
        <v>7</v>
      </c>
      <c r="N52" s="273" t="s">
        <v>8</v>
      </c>
      <c r="O52" s="274" t="s">
        <v>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275">
        <v>7</v>
      </c>
      <c r="B53" s="12" t="s">
        <v>925</v>
      </c>
      <c r="C53" s="12" t="s">
        <v>469</v>
      </c>
      <c r="D53" s="33">
        <v>77</v>
      </c>
      <c r="E53" s="277">
        <v>4</v>
      </c>
      <c r="F53" s="33">
        <v>656</v>
      </c>
      <c r="G53" s="34">
        <v>54</v>
      </c>
      <c r="H53" s="32"/>
      <c r="I53" s="40">
        <v>8</v>
      </c>
      <c r="J53" s="12" t="s">
        <v>873</v>
      </c>
      <c r="K53" s="12" t="s">
        <v>187</v>
      </c>
      <c r="L53" s="33">
        <v>85</v>
      </c>
      <c r="M53" s="277">
        <v>9</v>
      </c>
      <c r="N53" s="33">
        <v>678</v>
      </c>
      <c r="O53" s="34">
        <v>66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281">
        <v>1</v>
      </c>
      <c r="B54" s="16" t="s">
        <v>926</v>
      </c>
      <c r="C54" s="16" t="s">
        <v>854</v>
      </c>
      <c r="D54" s="286">
        <v>84</v>
      </c>
      <c r="E54" s="283">
        <v>8</v>
      </c>
      <c r="F54" s="20">
        <v>647</v>
      </c>
      <c r="G54" s="21">
        <v>54</v>
      </c>
      <c r="H54" s="32"/>
      <c r="I54" s="281">
        <v>5</v>
      </c>
      <c r="J54" s="16" t="s">
        <v>570</v>
      </c>
      <c r="K54" s="16" t="s">
        <v>540</v>
      </c>
      <c r="L54" s="36">
        <v>85</v>
      </c>
      <c r="M54" s="283">
        <v>9</v>
      </c>
      <c r="N54" s="36">
        <v>647</v>
      </c>
      <c r="O54" s="37">
        <v>57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281">
        <v>5</v>
      </c>
      <c r="B55" s="16" t="s">
        <v>927</v>
      </c>
      <c r="C55" s="16" t="s">
        <v>131</v>
      </c>
      <c r="D55" s="36">
        <v>78</v>
      </c>
      <c r="E55" s="283">
        <v>5</v>
      </c>
      <c r="F55" s="36">
        <v>636</v>
      </c>
      <c r="G55" s="37">
        <v>49</v>
      </c>
      <c r="H55" s="32"/>
      <c r="I55" s="281">
        <v>9</v>
      </c>
      <c r="J55" s="16" t="s">
        <v>752</v>
      </c>
      <c r="K55" s="16" t="s">
        <v>252</v>
      </c>
      <c r="L55" s="36">
        <v>83</v>
      </c>
      <c r="M55" s="283">
        <v>7</v>
      </c>
      <c r="N55" s="36">
        <v>648</v>
      </c>
      <c r="O55" s="37">
        <v>55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281">
        <v>9</v>
      </c>
      <c r="B56" s="16" t="s">
        <v>928</v>
      </c>
      <c r="C56" s="16" t="s">
        <v>696</v>
      </c>
      <c r="D56" s="36">
        <v>85</v>
      </c>
      <c r="E56" s="283">
        <v>9</v>
      </c>
      <c r="F56" s="36">
        <v>620</v>
      </c>
      <c r="G56" s="37">
        <v>47</v>
      </c>
      <c r="H56" s="32"/>
      <c r="I56" s="281">
        <v>3</v>
      </c>
      <c r="J56" s="16" t="s">
        <v>929</v>
      </c>
      <c r="K56" s="16" t="s">
        <v>19</v>
      </c>
      <c r="L56" s="36">
        <v>73</v>
      </c>
      <c r="M56" s="283">
        <v>5</v>
      </c>
      <c r="N56" s="36">
        <v>609</v>
      </c>
      <c r="O56" s="37">
        <v>40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5">
        <v>4</v>
      </c>
      <c r="B57" s="16" t="s">
        <v>930</v>
      </c>
      <c r="C57" s="16" t="s">
        <v>854</v>
      </c>
      <c r="D57" s="36">
        <v>80</v>
      </c>
      <c r="E57" s="283">
        <v>6</v>
      </c>
      <c r="F57" s="36">
        <v>621</v>
      </c>
      <c r="G57" s="37">
        <v>44</v>
      </c>
      <c r="H57" s="32"/>
      <c r="I57" s="281">
        <v>1</v>
      </c>
      <c r="J57" s="16" t="s">
        <v>931</v>
      </c>
      <c r="K57" s="16" t="s">
        <v>225</v>
      </c>
      <c r="L57" s="286">
        <v>75</v>
      </c>
      <c r="M57" s="283">
        <v>6</v>
      </c>
      <c r="N57" s="20">
        <v>536</v>
      </c>
      <c r="O57" s="21">
        <v>38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281">
        <v>3</v>
      </c>
      <c r="B58" s="16" t="s">
        <v>584</v>
      </c>
      <c r="C58" s="16" t="s">
        <v>540</v>
      </c>
      <c r="D58" s="36">
        <v>67</v>
      </c>
      <c r="E58" s="283">
        <v>3</v>
      </c>
      <c r="F58" s="36">
        <v>610</v>
      </c>
      <c r="G58" s="37">
        <v>44</v>
      </c>
      <c r="H58" s="32"/>
      <c r="I58" s="35">
        <v>6</v>
      </c>
      <c r="J58" s="16" t="s">
        <v>290</v>
      </c>
      <c r="K58" s="16" t="s">
        <v>30</v>
      </c>
      <c r="L58" s="36">
        <v>70</v>
      </c>
      <c r="M58" s="283">
        <v>4</v>
      </c>
      <c r="N58" s="36">
        <v>578</v>
      </c>
      <c r="O58" s="37">
        <v>36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5">
        <v>8</v>
      </c>
      <c r="B59" s="16" t="s">
        <v>932</v>
      </c>
      <c r="C59" s="16" t="s">
        <v>43</v>
      </c>
      <c r="D59" s="36" t="s">
        <v>32</v>
      </c>
      <c r="E59" s="283">
        <v>0</v>
      </c>
      <c r="F59" s="36">
        <v>508</v>
      </c>
      <c r="G59" s="37">
        <v>27</v>
      </c>
      <c r="H59" s="32"/>
      <c r="I59" s="35">
        <v>4</v>
      </c>
      <c r="J59" s="16" t="s">
        <v>933</v>
      </c>
      <c r="K59" s="16" t="s">
        <v>651</v>
      </c>
      <c r="L59" s="36">
        <v>65</v>
      </c>
      <c r="M59" s="283">
        <v>2</v>
      </c>
      <c r="N59" s="36">
        <v>587</v>
      </c>
      <c r="O59" s="37">
        <v>32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5">
        <v>6</v>
      </c>
      <c r="B60" s="16" t="s">
        <v>545</v>
      </c>
      <c r="C60" s="16" t="s">
        <v>540</v>
      </c>
      <c r="D60" s="36">
        <v>66</v>
      </c>
      <c r="E60" s="283">
        <v>2</v>
      </c>
      <c r="F60" s="36">
        <v>580</v>
      </c>
      <c r="G60" s="37">
        <v>25</v>
      </c>
      <c r="H60" s="32"/>
      <c r="I60" s="35">
        <v>2</v>
      </c>
      <c r="J60" s="16" t="s">
        <v>934</v>
      </c>
      <c r="K60" s="16" t="s">
        <v>100</v>
      </c>
      <c r="L60" s="36">
        <v>69</v>
      </c>
      <c r="M60" s="283">
        <v>3</v>
      </c>
      <c r="N60" s="36">
        <v>552</v>
      </c>
      <c r="O60" s="37">
        <v>24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41">
        <v>2</v>
      </c>
      <c r="B61" s="24" t="s">
        <v>697</v>
      </c>
      <c r="C61" s="24" t="s">
        <v>651</v>
      </c>
      <c r="D61" s="38">
        <v>81</v>
      </c>
      <c r="E61" s="290">
        <v>7</v>
      </c>
      <c r="F61" s="38">
        <v>548</v>
      </c>
      <c r="G61" s="39">
        <v>19</v>
      </c>
      <c r="H61" s="32"/>
      <c r="I61" s="289">
        <v>7</v>
      </c>
      <c r="J61" s="24" t="s">
        <v>935</v>
      </c>
      <c r="K61" s="24" t="s">
        <v>145</v>
      </c>
      <c r="L61" s="38" t="s">
        <v>32</v>
      </c>
      <c r="M61" s="290">
        <v>0</v>
      </c>
      <c r="N61" s="38">
        <v>160</v>
      </c>
      <c r="O61" s="39">
        <v>14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4" t="s">
        <v>936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22" t="s">
        <v>47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4" t="s">
        <v>48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4" t="s">
        <v>49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20" customWidth="1"/>
    <col min="2" max="3" width="20.7109375" style="220" customWidth="1"/>
    <col min="4" max="7" width="5.00390625" style="220" customWidth="1"/>
    <col min="8" max="8" width="1.7109375" style="220" customWidth="1"/>
    <col min="9" max="9" width="2.7109375" style="220" customWidth="1"/>
    <col min="10" max="11" width="20.7109375" style="220" customWidth="1"/>
    <col min="12" max="15" width="5.00390625" style="220" customWidth="1"/>
    <col min="16" max="16" width="5.140625" style="220" customWidth="1"/>
    <col min="17" max="16384" width="12.8515625" style="220" customWidth="1"/>
  </cols>
  <sheetData>
    <row r="1" spans="1:26" ht="15">
      <c r="A1" s="261"/>
      <c r="B1" s="262" t="s">
        <v>824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63"/>
      <c r="B2" s="299" t="s">
        <v>2</v>
      </c>
      <c r="C2" s="265"/>
      <c r="D2" s="266"/>
      <c r="E2" s="266"/>
      <c r="F2" s="265"/>
      <c r="G2" s="266"/>
      <c r="H2" s="266"/>
      <c r="I2" s="267"/>
      <c r="J2" s="266"/>
      <c r="K2" s="266"/>
      <c r="L2" s="266"/>
      <c r="M2" s="265"/>
      <c r="N2" s="266"/>
    </row>
    <row r="3" spans="1:26" ht="15">
      <c r="A3" s="268"/>
      <c r="B3" s="269" t="s">
        <v>285</v>
      </c>
      <c r="C3" s="270"/>
      <c r="D3" s="269"/>
      <c r="E3" s="269"/>
      <c r="F3" s="269"/>
      <c r="G3" s="269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71"/>
      <c r="B4" s="272" t="s">
        <v>4</v>
      </c>
      <c r="C4" s="272" t="s">
        <v>5</v>
      </c>
      <c r="D4" s="273" t="s">
        <v>6</v>
      </c>
      <c r="E4" s="273" t="s">
        <v>7</v>
      </c>
      <c r="F4" s="273" t="s">
        <v>8</v>
      </c>
      <c r="G4" s="274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75">
        <v>1</v>
      </c>
      <c r="B5" s="12" t="s">
        <v>937</v>
      </c>
      <c r="C5" s="12" t="s">
        <v>240</v>
      </c>
      <c r="D5" s="294">
        <v>91</v>
      </c>
      <c r="E5" s="277">
        <v>9</v>
      </c>
      <c r="F5" s="30">
        <v>703</v>
      </c>
      <c r="G5" s="31">
        <v>71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281">
        <v>5</v>
      </c>
      <c r="B6" s="16" t="s">
        <v>694</v>
      </c>
      <c r="C6" s="16" t="s">
        <v>225</v>
      </c>
      <c r="D6" s="36">
        <v>77</v>
      </c>
      <c r="E6" s="283">
        <v>7</v>
      </c>
      <c r="F6" s="36">
        <v>633</v>
      </c>
      <c r="G6" s="37">
        <v>54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5">
        <v>4</v>
      </c>
      <c r="B7" s="16" t="s">
        <v>938</v>
      </c>
      <c r="C7" s="16" t="s">
        <v>469</v>
      </c>
      <c r="D7" s="36">
        <v>83</v>
      </c>
      <c r="E7" s="283">
        <v>8</v>
      </c>
      <c r="F7" s="36">
        <v>610</v>
      </c>
      <c r="G7" s="37">
        <v>49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281">
        <v>9</v>
      </c>
      <c r="B8" s="16" t="s">
        <v>939</v>
      </c>
      <c r="C8" s="16" t="s">
        <v>651</v>
      </c>
      <c r="D8" s="36">
        <v>77</v>
      </c>
      <c r="E8" s="283">
        <v>7</v>
      </c>
      <c r="F8" s="36">
        <v>603</v>
      </c>
      <c r="G8" s="37">
        <v>47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5">
        <v>2</v>
      </c>
      <c r="B9" s="16" t="s">
        <v>940</v>
      </c>
      <c r="C9" s="16" t="s">
        <v>469</v>
      </c>
      <c r="D9" s="36">
        <v>75</v>
      </c>
      <c r="E9" s="283">
        <v>4</v>
      </c>
      <c r="F9" s="36">
        <v>609</v>
      </c>
      <c r="G9" s="37">
        <v>40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281">
        <v>7</v>
      </c>
      <c r="B10" s="16" t="s">
        <v>667</v>
      </c>
      <c r="C10" s="16" t="s">
        <v>651</v>
      </c>
      <c r="D10" s="36">
        <v>74</v>
      </c>
      <c r="E10" s="283">
        <v>3</v>
      </c>
      <c r="F10" s="36">
        <v>585</v>
      </c>
      <c r="G10" s="37">
        <v>37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281">
        <v>3</v>
      </c>
      <c r="B11" s="16" t="s">
        <v>941</v>
      </c>
      <c r="C11" s="16" t="s">
        <v>30</v>
      </c>
      <c r="D11" s="36">
        <v>76</v>
      </c>
      <c r="E11" s="283">
        <v>5</v>
      </c>
      <c r="F11" s="36">
        <v>556</v>
      </c>
      <c r="G11" s="37">
        <v>33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5">
        <v>8</v>
      </c>
      <c r="B12" s="16" t="s">
        <v>277</v>
      </c>
      <c r="C12" s="16" t="s">
        <v>540</v>
      </c>
      <c r="D12" s="36" t="s">
        <v>32</v>
      </c>
      <c r="E12" s="283">
        <v>0</v>
      </c>
      <c r="F12" s="36">
        <v>472</v>
      </c>
      <c r="G12" s="37">
        <v>24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41">
        <v>6</v>
      </c>
      <c r="B13" s="24" t="s">
        <v>565</v>
      </c>
      <c r="C13" s="24" t="s">
        <v>540</v>
      </c>
      <c r="D13" s="38" t="s">
        <v>32</v>
      </c>
      <c r="E13" s="290">
        <v>0</v>
      </c>
      <c r="F13" s="38">
        <v>0</v>
      </c>
      <c r="G13" s="39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2"/>
      <c r="B15" s="4" t="s">
        <v>936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2"/>
      <c r="B16" s="22" t="s">
        <v>47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2"/>
      <c r="B17" s="4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2"/>
      <c r="B18" s="4" t="s">
        <v>49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220" customWidth="1"/>
    <col min="2" max="3" width="20.7109375" style="220" customWidth="1"/>
    <col min="4" max="7" width="5.00390625" style="220" customWidth="1"/>
    <col min="8" max="8" width="1.7109375" style="220" customWidth="1"/>
    <col min="9" max="9" width="2.7109375" style="220" customWidth="1"/>
    <col min="10" max="11" width="20.7109375" style="220" customWidth="1"/>
    <col min="12" max="15" width="5.00390625" style="220" customWidth="1"/>
    <col min="16" max="16" width="5.140625" style="220" customWidth="1"/>
    <col min="17" max="16384" width="12.8515625" style="220" customWidth="1"/>
  </cols>
  <sheetData>
    <row r="1" spans="1:26" ht="15">
      <c r="A1" s="261"/>
      <c r="B1" s="262" t="s">
        <v>824</v>
      </c>
      <c r="C1" s="152"/>
      <c r="D1" s="152"/>
      <c r="E1" s="152"/>
      <c r="F1" s="152" t="s">
        <v>296</v>
      </c>
      <c r="G1" s="152"/>
      <c r="H1" s="152"/>
      <c r="I1" s="152" t="s">
        <v>1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14" ht="18.75">
      <c r="A2" s="263"/>
      <c r="B2" s="264" t="s">
        <v>2</v>
      </c>
      <c r="C2" s="265"/>
      <c r="D2" s="266"/>
      <c r="E2" s="266"/>
      <c r="F2" s="265"/>
      <c r="G2" s="266"/>
      <c r="H2" s="266"/>
      <c r="I2" s="267"/>
      <c r="J2" s="266"/>
      <c r="K2" s="266"/>
      <c r="L2" s="266"/>
      <c r="M2" s="265"/>
      <c r="N2" s="266"/>
    </row>
    <row r="3" spans="1:26" ht="15">
      <c r="A3" s="268"/>
      <c r="B3" s="269" t="s">
        <v>3</v>
      </c>
      <c r="C3" s="270"/>
      <c r="D3" s="269"/>
      <c r="E3" s="269"/>
      <c r="F3" s="269"/>
      <c r="G3" s="269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88"/>
      <c r="V3" s="188"/>
      <c r="W3" s="188"/>
      <c r="X3" s="188"/>
      <c r="Y3" s="188"/>
      <c r="Z3" s="188"/>
    </row>
    <row r="4" spans="1:26" ht="15">
      <c r="A4" s="271"/>
      <c r="B4" s="272" t="s">
        <v>4</v>
      </c>
      <c r="C4" s="272" t="s">
        <v>5</v>
      </c>
      <c r="D4" s="273" t="s">
        <v>6</v>
      </c>
      <c r="E4" s="273" t="s">
        <v>7</v>
      </c>
      <c r="F4" s="273" t="s">
        <v>8</v>
      </c>
      <c r="G4" s="274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188"/>
      <c r="V4" s="188"/>
      <c r="W4" s="188"/>
      <c r="X4" s="188"/>
      <c r="Y4" s="188"/>
      <c r="Z4" s="188"/>
    </row>
    <row r="5" spans="1:26" ht="15">
      <c r="A5" s="60">
        <v>6</v>
      </c>
      <c r="B5" s="43" t="s">
        <v>420</v>
      </c>
      <c r="C5" s="43" t="s">
        <v>100</v>
      </c>
      <c r="D5" s="44">
        <v>92</v>
      </c>
      <c r="E5" s="300">
        <v>9</v>
      </c>
      <c r="F5" s="191">
        <v>750</v>
      </c>
      <c r="G5" s="193">
        <v>67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188"/>
      <c r="V5" s="188"/>
      <c r="W5" s="188"/>
      <c r="X5" s="188"/>
      <c r="Y5" s="188"/>
      <c r="Z5" s="188"/>
    </row>
    <row r="6" spans="1:26" ht="15">
      <c r="A6" s="301">
        <v>3</v>
      </c>
      <c r="B6" s="48" t="s">
        <v>399</v>
      </c>
      <c r="C6" s="48" t="s">
        <v>423</v>
      </c>
      <c r="D6" s="49">
        <v>88</v>
      </c>
      <c r="E6" s="302">
        <v>7</v>
      </c>
      <c r="F6" s="200">
        <v>727</v>
      </c>
      <c r="G6" s="201">
        <v>52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88"/>
      <c r="V6" s="188"/>
      <c r="W6" s="188"/>
      <c r="X6" s="188"/>
      <c r="Y6" s="188"/>
      <c r="Z6" s="188"/>
    </row>
    <row r="7" spans="1:26" ht="15">
      <c r="A7" s="47">
        <v>2</v>
      </c>
      <c r="B7" s="48" t="s">
        <v>543</v>
      </c>
      <c r="C7" s="48" t="s">
        <v>850</v>
      </c>
      <c r="D7" s="49">
        <v>88</v>
      </c>
      <c r="E7" s="302">
        <v>7</v>
      </c>
      <c r="F7" s="200">
        <v>729</v>
      </c>
      <c r="G7" s="201">
        <v>50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88"/>
      <c r="V7" s="188"/>
      <c r="W7" s="188"/>
      <c r="X7" s="188"/>
      <c r="Y7" s="188"/>
      <c r="Z7" s="188"/>
    </row>
    <row r="8" spans="1:26" ht="15">
      <c r="A8" s="47">
        <v>8</v>
      </c>
      <c r="B8" s="48" t="s">
        <v>851</v>
      </c>
      <c r="C8" s="48" t="s">
        <v>109</v>
      </c>
      <c r="D8" s="49">
        <v>90</v>
      </c>
      <c r="E8" s="302">
        <v>8</v>
      </c>
      <c r="F8" s="200">
        <v>724</v>
      </c>
      <c r="G8" s="201">
        <v>47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188"/>
      <c r="V8" s="188"/>
      <c r="W8" s="188"/>
      <c r="X8" s="188"/>
      <c r="Y8" s="188"/>
      <c r="Z8" s="188"/>
    </row>
    <row r="9" spans="1:26" ht="15">
      <c r="A9" s="301">
        <v>9</v>
      </c>
      <c r="B9" s="48" t="s">
        <v>844</v>
      </c>
      <c r="C9" s="48" t="s">
        <v>93</v>
      </c>
      <c r="D9" s="49" t="s">
        <v>32</v>
      </c>
      <c r="E9" s="302">
        <v>0</v>
      </c>
      <c r="F9" s="200">
        <v>557</v>
      </c>
      <c r="G9" s="201">
        <v>42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88"/>
      <c r="V9" s="188"/>
      <c r="W9" s="188"/>
      <c r="X9" s="188"/>
      <c r="Y9" s="188"/>
      <c r="Z9" s="188"/>
    </row>
    <row r="10" spans="1:26" ht="15">
      <c r="A10" s="301">
        <v>1</v>
      </c>
      <c r="B10" s="48" t="s">
        <v>842</v>
      </c>
      <c r="C10" s="48" t="s">
        <v>843</v>
      </c>
      <c r="D10" s="303">
        <v>85</v>
      </c>
      <c r="E10" s="302">
        <v>4</v>
      </c>
      <c r="F10" s="197">
        <v>716</v>
      </c>
      <c r="G10" s="198">
        <v>40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88"/>
      <c r="V10" s="188"/>
      <c r="W10" s="188"/>
      <c r="X10" s="188"/>
      <c r="Y10" s="188"/>
      <c r="Z10" s="188"/>
    </row>
    <row r="11" spans="1:26" ht="15">
      <c r="A11" s="47">
        <v>4</v>
      </c>
      <c r="B11" s="48" t="s">
        <v>853</v>
      </c>
      <c r="C11" s="48" t="s">
        <v>854</v>
      </c>
      <c r="D11" s="49">
        <v>88</v>
      </c>
      <c r="E11" s="302">
        <v>7</v>
      </c>
      <c r="F11" s="200">
        <v>715</v>
      </c>
      <c r="G11" s="201">
        <v>37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88"/>
      <c r="V11" s="188"/>
      <c r="W11" s="188"/>
      <c r="X11" s="188"/>
      <c r="Y11" s="188"/>
      <c r="Z11" s="188"/>
    </row>
    <row r="12" spans="1:26" ht="15">
      <c r="A12" s="301">
        <v>7</v>
      </c>
      <c r="B12" s="48" t="s">
        <v>206</v>
      </c>
      <c r="C12" s="48" t="s">
        <v>191</v>
      </c>
      <c r="D12" s="49">
        <v>85</v>
      </c>
      <c r="E12" s="302">
        <v>4</v>
      </c>
      <c r="F12" s="200">
        <v>698</v>
      </c>
      <c r="G12" s="201">
        <v>26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88"/>
      <c r="V12" s="188"/>
      <c r="W12" s="188"/>
      <c r="X12" s="188"/>
      <c r="Y12" s="188"/>
      <c r="Z12" s="188"/>
    </row>
    <row r="13" spans="1:26" ht="15">
      <c r="A13" s="304">
        <v>5</v>
      </c>
      <c r="B13" s="56" t="s">
        <v>847</v>
      </c>
      <c r="C13" s="56" t="s">
        <v>100</v>
      </c>
      <c r="D13" s="57">
        <v>82</v>
      </c>
      <c r="E13" s="305">
        <v>2</v>
      </c>
      <c r="F13" s="204">
        <v>687</v>
      </c>
      <c r="G13" s="206">
        <v>24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88"/>
      <c r="V13" s="188"/>
      <c r="W13" s="188"/>
      <c r="X13" s="188"/>
      <c r="Y13" s="188"/>
      <c r="Z13" s="188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88"/>
      <c r="V14" s="188"/>
      <c r="W14" s="188"/>
      <c r="X14" s="188"/>
      <c r="Y14" s="188"/>
      <c r="Z14" s="188"/>
    </row>
    <row r="15" spans="1:26" ht="15">
      <c r="A15" s="268"/>
      <c r="B15" s="269" t="s">
        <v>24</v>
      </c>
      <c r="C15" s="270"/>
      <c r="D15" s="269"/>
      <c r="E15" s="269"/>
      <c r="F15" s="269"/>
      <c r="G15" s="269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88"/>
      <c r="V15" s="188"/>
      <c r="W15" s="188"/>
      <c r="X15" s="188"/>
      <c r="Y15" s="188"/>
      <c r="Z15" s="188"/>
    </row>
    <row r="16" spans="1:26" ht="15">
      <c r="A16" s="271"/>
      <c r="B16" s="272" t="s">
        <v>4</v>
      </c>
      <c r="C16" s="272" t="s">
        <v>5</v>
      </c>
      <c r="D16" s="273" t="s">
        <v>6</v>
      </c>
      <c r="E16" s="273" t="s">
        <v>7</v>
      </c>
      <c r="F16" s="273" t="s">
        <v>8</v>
      </c>
      <c r="G16" s="274" t="s">
        <v>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88"/>
      <c r="V16" s="188"/>
      <c r="W16" s="188"/>
      <c r="X16" s="188"/>
      <c r="Y16" s="188"/>
      <c r="Z16" s="188"/>
    </row>
    <row r="17" spans="1:26" ht="15">
      <c r="A17" s="306">
        <v>3</v>
      </c>
      <c r="B17" s="43" t="s">
        <v>861</v>
      </c>
      <c r="C17" s="43" t="s">
        <v>90</v>
      </c>
      <c r="D17" s="44">
        <v>89</v>
      </c>
      <c r="E17" s="300">
        <v>9</v>
      </c>
      <c r="F17" s="191">
        <v>698</v>
      </c>
      <c r="G17" s="193">
        <v>49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88"/>
      <c r="V17" s="188"/>
      <c r="W17" s="188"/>
      <c r="X17" s="188"/>
      <c r="Y17" s="188"/>
      <c r="Z17" s="188"/>
    </row>
    <row r="18" spans="1:26" ht="15">
      <c r="A18" s="47">
        <v>6</v>
      </c>
      <c r="B18" s="48" t="s">
        <v>201</v>
      </c>
      <c r="C18" s="48" t="s">
        <v>191</v>
      </c>
      <c r="D18" s="49">
        <v>83</v>
      </c>
      <c r="E18" s="302">
        <v>4</v>
      </c>
      <c r="F18" s="200">
        <v>697</v>
      </c>
      <c r="G18" s="201">
        <v>48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88"/>
      <c r="V18" s="188"/>
      <c r="W18" s="188"/>
      <c r="X18" s="188"/>
      <c r="Y18" s="188"/>
      <c r="Z18" s="188"/>
    </row>
    <row r="19" spans="1:26" ht="15">
      <c r="A19" s="47">
        <v>2</v>
      </c>
      <c r="B19" s="48" t="s">
        <v>872</v>
      </c>
      <c r="C19" s="48" t="s">
        <v>218</v>
      </c>
      <c r="D19" s="49">
        <v>88</v>
      </c>
      <c r="E19" s="302">
        <v>8</v>
      </c>
      <c r="F19" s="200">
        <v>693</v>
      </c>
      <c r="G19" s="201">
        <v>47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188"/>
      <c r="V19" s="188"/>
      <c r="W19" s="188"/>
      <c r="X19" s="188"/>
      <c r="Y19" s="188"/>
      <c r="Z19" s="188"/>
    </row>
    <row r="20" spans="1:26" ht="15">
      <c r="A20" s="301">
        <v>1</v>
      </c>
      <c r="B20" s="48" t="s">
        <v>887</v>
      </c>
      <c r="C20" s="48" t="s">
        <v>100</v>
      </c>
      <c r="D20" s="303">
        <v>84</v>
      </c>
      <c r="E20" s="302">
        <v>5</v>
      </c>
      <c r="F20" s="197">
        <v>695</v>
      </c>
      <c r="G20" s="198">
        <v>46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88"/>
      <c r="V20" s="188"/>
      <c r="W20" s="188"/>
      <c r="X20" s="188"/>
      <c r="Y20" s="188"/>
      <c r="Z20" s="188"/>
    </row>
    <row r="21" spans="1:26" ht="15">
      <c r="A21" s="301">
        <v>7</v>
      </c>
      <c r="B21" s="48" t="s">
        <v>164</v>
      </c>
      <c r="C21" s="48" t="s">
        <v>165</v>
      </c>
      <c r="D21" s="49">
        <v>79</v>
      </c>
      <c r="E21" s="302">
        <v>1</v>
      </c>
      <c r="F21" s="200">
        <v>692</v>
      </c>
      <c r="G21" s="201">
        <v>43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88"/>
      <c r="V21" s="188"/>
      <c r="W21" s="188"/>
      <c r="X21" s="188"/>
      <c r="Y21" s="188"/>
      <c r="Z21" s="188"/>
    </row>
    <row r="22" spans="1:26" ht="15">
      <c r="A22" s="301">
        <v>5</v>
      </c>
      <c r="B22" s="48" t="s">
        <v>401</v>
      </c>
      <c r="C22" s="48" t="s">
        <v>402</v>
      </c>
      <c r="D22" s="49">
        <v>80</v>
      </c>
      <c r="E22" s="302">
        <v>2</v>
      </c>
      <c r="F22" s="200">
        <v>687</v>
      </c>
      <c r="G22" s="201">
        <v>41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88"/>
      <c r="V22" s="188"/>
      <c r="W22" s="188"/>
      <c r="X22" s="188"/>
      <c r="Y22" s="188"/>
      <c r="Z22" s="188"/>
    </row>
    <row r="23" spans="1:26" ht="15">
      <c r="A23" s="47">
        <v>4</v>
      </c>
      <c r="B23" s="48" t="s">
        <v>890</v>
      </c>
      <c r="C23" s="48" t="s">
        <v>100</v>
      </c>
      <c r="D23" s="49">
        <v>86</v>
      </c>
      <c r="E23" s="302">
        <v>7</v>
      </c>
      <c r="F23" s="200">
        <v>673</v>
      </c>
      <c r="G23" s="201">
        <v>37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88"/>
      <c r="V23" s="188"/>
      <c r="W23" s="188"/>
      <c r="X23" s="188"/>
      <c r="Y23" s="188"/>
      <c r="Z23" s="188"/>
    </row>
    <row r="24" spans="1:26" ht="15">
      <c r="A24" s="301">
        <v>9</v>
      </c>
      <c r="B24" s="48" t="s">
        <v>889</v>
      </c>
      <c r="C24" s="48" t="s">
        <v>252</v>
      </c>
      <c r="D24" s="49">
        <v>86</v>
      </c>
      <c r="E24" s="302">
        <v>7</v>
      </c>
      <c r="F24" s="200">
        <v>662</v>
      </c>
      <c r="G24" s="201">
        <v>36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88"/>
      <c r="V24" s="188"/>
      <c r="W24" s="188"/>
      <c r="X24" s="188"/>
      <c r="Y24" s="188"/>
      <c r="Z24" s="188"/>
    </row>
    <row r="25" spans="1:26" ht="15">
      <c r="A25" s="55">
        <v>8</v>
      </c>
      <c r="B25" s="56" t="s">
        <v>878</v>
      </c>
      <c r="C25" s="56" t="s">
        <v>854</v>
      </c>
      <c r="D25" s="57">
        <v>81</v>
      </c>
      <c r="E25" s="305">
        <v>3</v>
      </c>
      <c r="F25" s="204">
        <v>658</v>
      </c>
      <c r="G25" s="206">
        <v>24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88"/>
      <c r="V25" s="188"/>
      <c r="W25" s="188"/>
      <c r="X25" s="188"/>
      <c r="Y25" s="188"/>
      <c r="Z25" s="188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188"/>
      <c r="V26" s="188"/>
      <c r="W26" s="188"/>
      <c r="X26" s="188"/>
      <c r="Y26" s="188"/>
      <c r="Z26" s="188"/>
    </row>
    <row r="27" spans="1:26" ht="15">
      <c r="A27" s="268"/>
      <c r="B27" s="269" t="s">
        <v>35</v>
      </c>
      <c r="C27" s="270"/>
      <c r="D27" s="269"/>
      <c r="E27" s="269"/>
      <c r="F27" s="269"/>
      <c r="G27" s="269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188"/>
      <c r="V27" s="188"/>
      <c r="W27" s="188"/>
      <c r="X27" s="188"/>
      <c r="Y27" s="188"/>
      <c r="Z27" s="188"/>
    </row>
    <row r="28" spans="1:26" ht="15">
      <c r="A28" s="271"/>
      <c r="B28" s="272" t="s">
        <v>4</v>
      </c>
      <c r="C28" s="272" t="s">
        <v>5</v>
      </c>
      <c r="D28" s="273" t="s">
        <v>6</v>
      </c>
      <c r="E28" s="273" t="s">
        <v>7</v>
      </c>
      <c r="F28" s="273" t="s">
        <v>8</v>
      </c>
      <c r="G28" s="274" t="s">
        <v>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188"/>
      <c r="V28" s="188"/>
      <c r="W28" s="188"/>
      <c r="X28" s="188"/>
      <c r="Y28" s="188"/>
      <c r="Z28" s="188"/>
    </row>
    <row r="29" spans="1:26" ht="15">
      <c r="A29" s="60">
        <v>2</v>
      </c>
      <c r="B29" s="43" t="s">
        <v>942</v>
      </c>
      <c r="C29" s="43" t="s">
        <v>218</v>
      </c>
      <c r="D29" s="44">
        <v>84</v>
      </c>
      <c r="E29" s="300">
        <v>7</v>
      </c>
      <c r="F29" s="191">
        <v>690</v>
      </c>
      <c r="G29" s="193">
        <v>62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188"/>
      <c r="V29" s="188"/>
      <c r="W29" s="188"/>
      <c r="X29" s="188"/>
      <c r="Y29" s="188"/>
      <c r="Z29" s="188"/>
    </row>
    <row r="30" spans="1:26" ht="15">
      <c r="A30" s="47">
        <v>4</v>
      </c>
      <c r="B30" s="48" t="s">
        <v>897</v>
      </c>
      <c r="C30" s="48" t="s">
        <v>225</v>
      </c>
      <c r="D30" s="49">
        <v>88</v>
      </c>
      <c r="E30" s="302">
        <v>9</v>
      </c>
      <c r="F30" s="200">
        <v>680</v>
      </c>
      <c r="G30" s="201">
        <v>56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188"/>
      <c r="V30" s="188"/>
      <c r="W30" s="188"/>
      <c r="X30" s="188"/>
      <c r="Y30" s="188"/>
      <c r="Z30" s="188"/>
    </row>
    <row r="31" spans="1:26" ht="15">
      <c r="A31" s="47">
        <v>8</v>
      </c>
      <c r="B31" s="48" t="s">
        <v>373</v>
      </c>
      <c r="C31" s="48" t="s">
        <v>191</v>
      </c>
      <c r="D31" s="49">
        <v>75</v>
      </c>
      <c r="E31" s="302">
        <v>3</v>
      </c>
      <c r="F31" s="200">
        <v>672</v>
      </c>
      <c r="G31" s="201">
        <v>49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88"/>
      <c r="V31" s="188"/>
      <c r="W31" s="188"/>
      <c r="X31" s="188"/>
      <c r="Y31" s="188"/>
      <c r="Z31" s="188"/>
    </row>
    <row r="32" spans="1:26" ht="15">
      <c r="A32" s="301">
        <v>9</v>
      </c>
      <c r="B32" s="48" t="s">
        <v>361</v>
      </c>
      <c r="C32" s="48" t="s">
        <v>191</v>
      </c>
      <c r="D32" s="49">
        <v>73</v>
      </c>
      <c r="E32" s="302">
        <v>2</v>
      </c>
      <c r="F32" s="200">
        <v>651</v>
      </c>
      <c r="G32" s="201">
        <v>42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188"/>
      <c r="V32" s="188"/>
      <c r="W32" s="188"/>
      <c r="X32" s="188"/>
      <c r="Y32" s="188"/>
      <c r="Z32" s="188"/>
    </row>
    <row r="33" spans="1:26" ht="15">
      <c r="A33" s="301">
        <v>5</v>
      </c>
      <c r="B33" s="48" t="s">
        <v>352</v>
      </c>
      <c r="C33" s="48" t="s">
        <v>19</v>
      </c>
      <c r="D33" s="49">
        <v>85</v>
      </c>
      <c r="E33" s="302">
        <v>8</v>
      </c>
      <c r="F33" s="200">
        <v>636</v>
      </c>
      <c r="G33" s="201">
        <v>37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188"/>
      <c r="V33" s="188"/>
      <c r="W33" s="188"/>
      <c r="X33" s="188"/>
      <c r="Y33" s="188"/>
      <c r="Z33" s="188"/>
    </row>
    <row r="34" spans="1:26" ht="15">
      <c r="A34" s="47">
        <v>6</v>
      </c>
      <c r="B34" s="48" t="s">
        <v>234</v>
      </c>
      <c r="C34" s="48" t="s">
        <v>191</v>
      </c>
      <c r="D34" s="49">
        <v>80</v>
      </c>
      <c r="E34" s="302">
        <v>5</v>
      </c>
      <c r="F34" s="200">
        <v>632</v>
      </c>
      <c r="G34" s="201">
        <v>37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188"/>
      <c r="V34" s="188"/>
      <c r="W34" s="188"/>
      <c r="X34" s="188"/>
      <c r="Y34" s="188"/>
      <c r="Z34" s="188"/>
    </row>
    <row r="35" spans="1:26" ht="15">
      <c r="A35" s="301">
        <v>7</v>
      </c>
      <c r="B35" s="48" t="s">
        <v>909</v>
      </c>
      <c r="C35" s="48" t="s">
        <v>854</v>
      </c>
      <c r="D35" s="49">
        <v>83</v>
      </c>
      <c r="E35" s="302">
        <v>6</v>
      </c>
      <c r="F35" s="200">
        <v>631</v>
      </c>
      <c r="G35" s="201">
        <v>35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188"/>
      <c r="V35" s="188"/>
      <c r="W35" s="188"/>
      <c r="X35" s="188"/>
      <c r="Y35" s="188"/>
      <c r="Z35" s="188"/>
    </row>
    <row r="36" spans="1:26" ht="15">
      <c r="A36" s="301">
        <v>3</v>
      </c>
      <c r="B36" s="48" t="s">
        <v>641</v>
      </c>
      <c r="C36" s="48" t="s">
        <v>109</v>
      </c>
      <c r="D36" s="49">
        <v>79</v>
      </c>
      <c r="E36" s="302">
        <v>4</v>
      </c>
      <c r="F36" s="200">
        <v>636</v>
      </c>
      <c r="G36" s="201">
        <v>33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188"/>
      <c r="V36" s="188"/>
      <c r="W36" s="188"/>
      <c r="X36" s="188"/>
      <c r="Y36" s="188"/>
      <c r="Z36" s="188"/>
    </row>
    <row r="37" spans="1:26" ht="15">
      <c r="A37" s="304">
        <v>1</v>
      </c>
      <c r="B37" s="56" t="s">
        <v>486</v>
      </c>
      <c r="C37" s="56" t="s">
        <v>90</v>
      </c>
      <c r="D37" s="57" t="s">
        <v>32</v>
      </c>
      <c r="E37" s="305">
        <v>0</v>
      </c>
      <c r="F37" s="307">
        <v>88</v>
      </c>
      <c r="G37" s="308">
        <v>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188"/>
      <c r="V37" s="188"/>
      <c r="W37" s="188"/>
      <c r="X37" s="188"/>
      <c r="Y37" s="188"/>
      <c r="Z37" s="188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188"/>
      <c r="V38" s="188"/>
      <c r="W38" s="188"/>
      <c r="X38" s="188"/>
      <c r="Y38" s="188"/>
      <c r="Z38" s="188"/>
    </row>
    <row r="39" spans="1:26" ht="15">
      <c r="A39" s="268"/>
      <c r="B39" s="269" t="s">
        <v>78</v>
      </c>
      <c r="C39" s="270"/>
      <c r="D39" s="269"/>
      <c r="E39" s="269"/>
      <c r="F39" s="269"/>
      <c r="G39" s="269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188"/>
      <c r="V39" s="188"/>
      <c r="W39" s="188"/>
      <c r="X39" s="188"/>
      <c r="Y39" s="188"/>
      <c r="Z39" s="188"/>
    </row>
    <row r="40" spans="1:26" ht="15">
      <c r="A40" s="271"/>
      <c r="B40" s="272" t="s">
        <v>4</v>
      </c>
      <c r="C40" s="272" t="s">
        <v>5</v>
      </c>
      <c r="D40" s="273" t="s">
        <v>6</v>
      </c>
      <c r="E40" s="273" t="s">
        <v>7</v>
      </c>
      <c r="F40" s="273" t="s">
        <v>8</v>
      </c>
      <c r="G40" s="274" t="s">
        <v>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188"/>
      <c r="V40" s="188"/>
      <c r="W40" s="188"/>
      <c r="X40" s="188"/>
      <c r="Y40" s="188"/>
      <c r="Z40" s="188"/>
    </row>
    <row r="41" spans="1:26" ht="15">
      <c r="A41" s="306">
        <v>1</v>
      </c>
      <c r="B41" s="43" t="s">
        <v>915</v>
      </c>
      <c r="C41" s="43" t="s">
        <v>225</v>
      </c>
      <c r="D41" s="44">
        <v>74</v>
      </c>
      <c r="E41" s="300">
        <v>3</v>
      </c>
      <c r="F41" s="207">
        <v>668</v>
      </c>
      <c r="G41" s="208">
        <v>59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188"/>
      <c r="V41" s="188"/>
      <c r="W41" s="188"/>
      <c r="X41" s="188"/>
      <c r="Y41" s="188"/>
      <c r="Z41" s="188"/>
    </row>
    <row r="42" spans="1:26" ht="15">
      <c r="A42" s="47">
        <v>4</v>
      </c>
      <c r="B42" s="48" t="s">
        <v>737</v>
      </c>
      <c r="C42" s="48" t="s">
        <v>100</v>
      </c>
      <c r="D42" s="49">
        <v>83</v>
      </c>
      <c r="E42" s="302">
        <v>9</v>
      </c>
      <c r="F42" s="200">
        <v>660</v>
      </c>
      <c r="G42" s="201">
        <v>55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188"/>
      <c r="V42" s="188"/>
      <c r="W42" s="188"/>
      <c r="X42" s="188"/>
      <c r="Y42" s="188"/>
      <c r="Z42" s="188"/>
    </row>
    <row r="43" spans="1:26" ht="15">
      <c r="A43" s="47">
        <v>8</v>
      </c>
      <c r="B43" s="48" t="s">
        <v>275</v>
      </c>
      <c r="C43" s="48" t="s">
        <v>225</v>
      </c>
      <c r="D43" s="49">
        <v>83</v>
      </c>
      <c r="E43" s="302">
        <v>9</v>
      </c>
      <c r="F43" s="200">
        <v>650</v>
      </c>
      <c r="G43" s="201">
        <v>53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188"/>
      <c r="V43" s="188"/>
      <c r="W43" s="188"/>
      <c r="X43" s="188"/>
      <c r="Y43" s="188"/>
      <c r="Z43" s="188"/>
    </row>
    <row r="44" spans="1:26" ht="15">
      <c r="A44" s="301">
        <v>5</v>
      </c>
      <c r="B44" s="48" t="s">
        <v>694</v>
      </c>
      <c r="C44" s="48" t="s">
        <v>225</v>
      </c>
      <c r="D44" s="49">
        <v>77</v>
      </c>
      <c r="E44" s="302">
        <v>6</v>
      </c>
      <c r="F44" s="200">
        <v>633</v>
      </c>
      <c r="G44" s="201">
        <v>47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88"/>
      <c r="V44" s="188"/>
      <c r="W44" s="188"/>
      <c r="X44" s="188"/>
      <c r="Y44" s="188"/>
      <c r="Z44" s="188"/>
    </row>
    <row r="45" spans="1:26" ht="15">
      <c r="A45" s="301">
        <v>7</v>
      </c>
      <c r="B45" s="48" t="s">
        <v>918</v>
      </c>
      <c r="C45" s="48" t="s">
        <v>225</v>
      </c>
      <c r="D45" s="49">
        <v>76</v>
      </c>
      <c r="E45" s="302">
        <v>5</v>
      </c>
      <c r="F45" s="200">
        <v>637</v>
      </c>
      <c r="G45" s="201">
        <v>42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188"/>
      <c r="V45" s="188"/>
      <c r="W45" s="188"/>
      <c r="X45" s="188"/>
      <c r="Y45" s="188"/>
      <c r="Z45" s="188"/>
    </row>
    <row r="46" spans="1:26" ht="15">
      <c r="A46" s="47">
        <v>6</v>
      </c>
      <c r="B46" s="48" t="s">
        <v>930</v>
      </c>
      <c r="C46" s="48" t="s">
        <v>854</v>
      </c>
      <c r="D46" s="49">
        <v>80</v>
      </c>
      <c r="E46" s="302">
        <v>7</v>
      </c>
      <c r="F46" s="200">
        <v>621</v>
      </c>
      <c r="G46" s="201">
        <v>37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188"/>
      <c r="V46" s="188"/>
      <c r="W46" s="188"/>
      <c r="X46" s="188"/>
      <c r="Y46" s="188"/>
      <c r="Z46" s="188"/>
    </row>
    <row r="47" spans="1:26" ht="15">
      <c r="A47" s="301">
        <v>9</v>
      </c>
      <c r="B47" s="48" t="s">
        <v>910</v>
      </c>
      <c r="C47" s="48" t="s">
        <v>252</v>
      </c>
      <c r="D47" s="49">
        <v>73</v>
      </c>
      <c r="E47" s="302">
        <v>2</v>
      </c>
      <c r="F47" s="200">
        <v>618</v>
      </c>
      <c r="G47" s="201">
        <v>33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188"/>
      <c r="V47" s="188"/>
      <c r="W47" s="188"/>
      <c r="X47" s="188"/>
      <c r="Y47" s="188"/>
      <c r="Z47" s="188"/>
    </row>
    <row r="48" spans="1:26" ht="15">
      <c r="A48" s="47">
        <v>2</v>
      </c>
      <c r="B48" s="48" t="s">
        <v>931</v>
      </c>
      <c r="C48" s="48" t="s">
        <v>225</v>
      </c>
      <c r="D48" s="49">
        <v>75</v>
      </c>
      <c r="E48" s="302">
        <v>4</v>
      </c>
      <c r="F48" s="200">
        <v>536</v>
      </c>
      <c r="G48" s="201">
        <v>30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188"/>
      <c r="V48" s="188"/>
      <c r="W48" s="188"/>
      <c r="X48" s="188"/>
      <c r="Y48" s="188"/>
      <c r="Z48" s="188"/>
    </row>
    <row r="49" spans="1:26" ht="15">
      <c r="A49" s="304">
        <v>3</v>
      </c>
      <c r="B49" s="56" t="s">
        <v>934</v>
      </c>
      <c r="C49" s="56" t="s">
        <v>100</v>
      </c>
      <c r="D49" s="57">
        <v>69</v>
      </c>
      <c r="E49" s="305">
        <v>1</v>
      </c>
      <c r="F49" s="204">
        <v>552</v>
      </c>
      <c r="G49" s="206">
        <v>15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88"/>
      <c r="V49" s="188"/>
      <c r="W49" s="188"/>
      <c r="X49" s="188"/>
      <c r="Y49" s="188"/>
      <c r="Z49" s="188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88"/>
      <c r="V50" s="188"/>
      <c r="W50" s="188"/>
      <c r="X50" s="188"/>
      <c r="Y50" s="188"/>
      <c r="Z50" s="188"/>
    </row>
    <row r="51" spans="1:26" ht="15">
      <c r="A51" s="32"/>
      <c r="B51" s="4" t="s">
        <v>295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188"/>
      <c r="V51" s="188"/>
      <c r="W51" s="188"/>
      <c r="X51" s="188"/>
      <c r="Y51" s="188"/>
      <c r="Z51" s="188"/>
    </row>
    <row r="52" spans="1:26" ht="15">
      <c r="A52" s="32"/>
      <c r="B52" s="22" t="s">
        <v>47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188"/>
      <c r="V52" s="188"/>
      <c r="W52" s="188"/>
      <c r="X52" s="188"/>
      <c r="Y52" s="188"/>
      <c r="Z52" s="188"/>
    </row>
    <row r="53" spans="1:26" ht="15">
      <c r="A53" s="32"/>
      <c r="B53" s="4" t="s">
        <v>48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188"/>
      <c r="V53" s="188"/>
      <c r="W53" s="188"/>
      <c r="X53" s="188"/>
      <c r="Y53" s="188"/>
      <c r="Z53" s="188"/>
    </row>
    <row r="54" spans="1:26" ht="15">
      <c r="A54" s="32"/>
      <c r="B54" s="4" t="s">
        <v>49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188"/>
      <c r="V54" s="188"/>
      <c r="W54" s="188"/>
      <c r="X54" s="188"/>
      <c r="Y54" s="188"/>
      <c r="Z54" s="188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188"/>
      <c r="V55" s="188"/>
      <c r="W55" s="188"/>
      <c r="X55" s="188"/>
      <c r="Y55" s="188"/>
      <c r="Z55" s="188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88"/>
      <c r="V56" s="188"/>
      <c r="W56" s="188"/>
      <c r="X56" s="188"/>
      <c r="Y56" s="188"/>
      <c r="Z56" s="188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188"/>
      <c r="V57" s="188"/>
      <c r="W57" s="188"/>
      <c r="X57" s="188"/>
      <c r="Y57" s="188"/>
      <c r="Z57" s="188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188"/>
      <c r="V58" s="188"/>
      <c r="W58" s="188"/>
      <c r="X58" s="188"/>
      <c r="Y58" s="188"/>
      <c r="Z58" s="188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88"/>
      <c r="V59" s="188"/>
      <c r="W59" s="188"/>
      <c r="X59" s="188"/>
      <c r="Y59" s="188"/>
      <c r="Z59" s="188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88"/>
      <c r="V60" s="188"/>
      <c r="W60" s="188"/>
      <c r="X60" s="188"/>
      <c r="Y60" s="188"/>
      <c r="Z60" s="188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88"/>
      <c r="V61" s="188"/>
      <c r="W61" s="188"/>
      <c r="X61" s="188"/>
      <c r="Y61" s="188"/>
      <c r="Z61" s="188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88"/>
      <c r="V62" s="188"/>
      <c r="W62" s="188"/>
      <c r="X62" s="188"/>
      <c r="Y62" s="188"/>
      <c r="Z62" s="188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88"/>
      <c r="V63" s="188"/>
      <c r="W63" s="188"/>
      <c r="X63" s="188"/>
      <c r="Y63" s="188"/>
      <c r="Z63" s="188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188"/>
      <c r="V64" s="188"/>
      <c r="W64" s="188"/>
      <c r="X64" s="188"/>
      <c r="Y64" s="188"/>
      <c r="Z64" s="188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188"/>
      <c r="V65" s="188"/>
      <c r="W65" s="188"/>
      <c r="X65" s="188"/>
      <c r="Y65" s="188"/>
      <c r="Z65" s="188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88"/>
      <c r="V66" s="188"/>
      <c r="W66" s="188"/>
      <c r="X66" s="188"/>
      <c r="Y66" s="188"/>
      <c r="Z66" s="188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188"/>
      <c r="V67" s="188"/>
      <c r="W67" s="188"/>
      <c r="X67" s="188"/>
      <c r="Y67" s="188"/>
      <c r="Z67" s="188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88"/>
      <c r="V68" s="188"/>
      <c r="W68" s="188"/>
      <c r="X68" s="188"/>
      <c r="Y68" s="188"/>
      <c r="Z68" s="188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188"/>
      <c r="V69" s="188"/>
      <c r="W69" s="188"/>
      <c r="X69" s="188"/>
      <c r="Y69" s="188"/>
      <c r="Z69" s="188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188"/>
      <c r="V70" s="188"/>
      <c r="W70" s="188"/>
      <c r="X70" s="188"/>
      <c r="Y70" s="188"/>
      <c r="Z70" s="188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188"/>
      <c r="V71" s="188"/>
      <c r="W71" s="188"/>
      <c r="X71" s="188"/>
      <c r="Y71" s="188"/>
      <c r="Z71" s="188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4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09" t="s">
        <v>943</v>
      </c>
      <c r="B1" s="269"/>
      <c r="C1" s="152"/>
      <c r="D1" s="152"/>
      <c r="E1" s="152"/>
      <c r="F1" s="152"/>
      <c r="G1" s="310"/>
      <c r="H1" s="152"/>
      <c r="I1" s="152"/>
      <c r="J1" s="152" t="s">
        <v>1</v>
      </c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B1" s="4"/>
      <c r="AC1" s="4"/>
      <c r="AD1" s="4"/>
      <c r="AE1" s="4"/>
      <c r="AF1" s="4"/>
    </row>
    <row r="2" ht="15.75" customHeight="1">
      <c r="A2" s="311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3" t="s">
        <v>944</v>
      </c>
      <c r="B4" s="64"/>
      <c r="C4" s="312">
        <v>548</v>
      </c>
      <c r="D4" s="64"/>
      <c r="E4" s="66" t="s">
        <v>9</v>
      </c>
      <c r="F4" s="67">
        <f>SUM(F5:F7)</f>
        <v>561</v>
      </c>
      <c r="G4" s="68" t="s">
        <v>299</v>
      </c>
      <c r="H4" s="63" t="s">
        <v>945</v>
      </c>
      <c r="I4" s="64"/>
      <c r="J4" s="312">
        <v>551</v>
      </c>
      <c r="K4" s="64"/>
      <c r="L4" s="66" t="s">
        <v>9</v>
      </c>
      <c r="M4" s="67">
        <f>SUM(M5:M7)</f>
        <v>551</v>
      </c>
      <c r="N4"/>
    </row>
    <row r="5" spans="1:14" ht="15.75" customHeight="1">
      <c r="A5" s="210" t="s">
        <v>705</v>
      </c>
      <c r="B5" s="211"/>
      <c r="C5" s="212"/>
      <c r="D5" s="70">
        <v>98</v>
      </c>
      <c r="E5" s="70">
        <v>97</v>
      </c>
      <c r="F5" s="71">
        <f>SUM(D5:E5)</f>
        <v>195</v>
      </c>
      <c r="G5"/>
      <c r="H5" s="210" t="s">
        <v>503</v>
      </c>
      <c r="I5" s="211"/>
      <c r="J5" s="212"/>
      <c r="K5" s="70">
        <v>88</v>
      </c>
      <c r="L5" s="70">
        <v>85</v>
      </c>
      <c r="M5" s="71">
        <f>SUM(K5:L5)</f>
        <v>173</v>
      </c>
      <c r="N5"/>
    </row>
    <row r="6" spans="1:14" ht="15.75" customHeight="1">
      <c r="A6" s="213" t="s">
        <v>888</v>
      </c>
      <c r="B6" s="214"/>
      <c r="C6" s="215"/>
      <c r="D6" s="73">
        <v>86</v>
      </c>
      <c r="E6" s="73">
        <v>89</v>
      </c>
      <c r="F6" s="19">
        <f>SUM(D6:E6)</f>
        <v>175</v>
      </c>
      <c r="G6"/>
      <c r="H6" s="213" t="s">
        <v>833</v>
      </c>
      <c r="I6" s="214"/>
      <c r="J6" s="215"/>
      <c r="K6" s="73">
        <v>97</v>
      </c>
      <c r="L6" s="73">
        <v>95</v>
      </c>
      <c r="M6" s="19">
        <f>SUM(K6:L6)</f>
        <v>192</v>
      </c>
      <c r="N6"/>
    </row>
    <row r="7" spans="1:14" ht="15.75" customHeight="1">
      <c r="A7" s="216" t="s">
        <v>855</v>
      </c>
      <c r="B7" s="217"/>
      <c r="C7" s="218"/>
      <c r="D7" s="75">
        <v>97</v>
      </c>
      <c r="E7" s="75">
        <v>94</v>
      </c>
      <c r="F7" s="76">
        <f>SUM(D7:E7)</f>
        <v>191</v>
      </c>
      <c r="G7"/>
      <c r="H7" s="216" t="s">
        <v>491</v>
      </c>
      <c r="I7" s="217"/>
      <c r="J7" s="218"/>
      <c r="K7" s="75">
        <v>93</v>
      </c>
      <c r="L7" s="75">
        <v>93</v>
      </c>
      <c r="M7" s="76">
        <f>SUM(K7:L7)</f>
        <v>186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8"/>
    </row>
    <row r="9" spans="1:14" ht="15.75" customHeight="1">
      <c r="A9" s="63" t="s">
        <v>946</v>
      </c>
      <c r="B9" s="64"/>
      <c r="C9" s="312">
        <v>551</v>
      </c>
      <c r="D9" s="64"/>
      <c r="E9" s="66" t="s">
        <v>9</v>
      </c>
      <c r="F9" s="67">
        <f>SUM(F10:F12)</f>
        <v>543</v>
      </c>
      <c r="G9" s="68" t="s">
        <v>299</v>
      </c>
      <c r="H9" s="63" t="s">
        <v>947</v>
      </c>
      <c r="I9" s="64"/>
      <c r="J9" s="312">
        <v>567</v>
      </c>
      <c r="K9" s="64"/>
      <c r="L9" s="66" t="s">
        <v>9</v>
      </c>
      <c r="M9" s="67">
        <f>SUM(M10:M12)</f>
        <v>568</v>
      </c>
      <c r="N9"/>
    </row>
    <row r="10" spans="1:32" ht="15.75" customHeight="1">
      <c r="A10" s="210" t="s">
        <v>829</v>
      </c>
      <c r="B10" s="211"/>
      <c r="C10" s="212"/>
      <c r="D10" s="70">
        <v>96</v>
      </c>
      <c r="E10" s="70">
        <v>94</v>
      </c>
      <c r="F10" s="71">
        <f>SUM(D10:E10)</f>
        <v>190</v>
      </c>
      <c r="G10"/>
      <c r="H10" s="210" t="s">
        <v>420</v>
      </c>
      <c r="I10" s="211"/>
      <c r="J10" s="212"/>
      <c r="K10" s="70">
        <v>92</v>
      </c>
      <c r="L10" s="70">
        <v>92</v>
      </c>
      <c r="M10" s="71">
        <f>SUM(K10:L10)</f>
        <v>184</v>
      </c>
      <c r="N10"/>
      <c r="AA10" s="188"/>
      <c r="AB10" s="188"/>
      <c r="AC10" s="188"/>
      <c r="AD10" s="188"/>
      <c r="AE10" s="188"/>
      <c r="AF10" s="188"/>
    </row>
    <row r="11" spans="1:32" ht="15.75" customHeight="1">
      <c r="A11" s="213" t="s">
        <v>233</v>
      </c>
      <c r="B11" s="214"/>
      <c r="C11" s="215"/>
      <c r="D11" s="73">
        <v>88</v>
      </c>
      <c r="E11" s="73">
        <v>92</v>
      </c>
      <c r="F11" s="19">
        <f>SUM(D11:E11)</f>
        <v>180</v>
      </c>
      <c r="G11"/>
      <c r="H11" s="213" t="s">
        <v>836</v>
      </c>
      <c r="I11" s="214"/>
      <c r="J11" s="215"/>
      <c r="K11" s="73">
        <v>95</v>
      </c>
      <c r="L11" s="73">
        <v>95</v>
      </c>
      <c r="M11" s="19">
        <f>SUM(K11:L11)</f>
        <v>190</v>
      </c>
      <c r="N11"/>
      <c r="AA11" s="188"/>
      <c r="AB11" s="188"/>
      <c r="AC11" s="188"/>
      <c r="AD11" s="188"/>
      <c r="AE11" s="188"/>
      <c r="AF11" s="188"/>
    </row>
    <row r="12" spans="1:32" ht="15.75" customHeight="1">
      <c r="A12" s="216" t="s">
        <v>206</v>
      </c>
      <c r="B12" s="217"/>
      <c r="C12" s="218"/>
      <c r="D12" s="75">
        <v>88</v>
      </c>
      <c r="E12" s="75">
        <v>85</v>
      </c>
      <c r="F12" s="76">
        <f>SUM(D12:E12)</f>
        <v>173</v>
      </c>
      <c r="G12"/>
      <c r="H12" s="216" t="s">
        <v>831</v>
      </c>
      <c r="I12" s="217"/>
      <c r="J12" s="218"/>
      <c r="K12" s="75">
        <v>96</v>
      </c>
      <c r="L12" s="75">
        <v>98</v>
      </c>
      <c r="M12" s="76">
        <f>SUM(K12:L12)</f>
        <v>194</v>
      </c>
      <c r="N12"/>
      <c r="AA12" s="188"/>
      <c r="AB12" s="188"/>
      <c r="AC12" s="188"/>
      <c r="AD12" s="188"/>
      <c r="AE12" s="188"/>
      <c r="AF12" s="188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188"/>
      <c r="AB13" s="188"/>
      <c r="AC13" s="188"/>
      <c r="AD13" s="188"/>
      <c r="AE13" s="188"/>
      <c r="AF13" s="188"/>
    </row>
    <row r="14" spans="1:14" ht="15.75" customHeight="1">
      <c r="A14" s="63" t="s">
        <v>948</v>
      </c>
      <c r="B14" s="64"/>
      <c r="C14" s="312">
        <v>558</v>
      </c>
      <c r="D14" s="64"/>
      <c r="E14" s="66" t="s">
        <v>9</v>
      </c>
      <c r="F14" s="67">
        <f>SUM(F15:F17)</f>
        <v>556</v>
      </c>
      <c r="G14" s="68" t="s">
        <v>299</v>
      </c>
      <c r="H14" s="63" t="s">
        <v>949</v>
      </c>
      <c r="I14" s="64"/>
      <c r="J14" s="312">
        <v>544</v>
      </c>
      <c r="K14" s="64"/>
      <c r="L14" s="66" t="s">
        <v>9</v>
      </c>
      <c r="M14" s="67">
        <f>SUM(M15:M17)</f>
        <v>0</v>
      </c>
      <c r="N14"/>
    </row>
    <row r="15" spans="1:14" ht="15.75" customHeight="1">
      <c r="A15" s="210" t="s">
        <v>837</v>
      </c>
      <c r="B15" s="211"/>
      <c r="C15" s="212"/>
      <c r="D15" s="70">
        <v>92</v>
      </c>
      <c r="E15" s="70">
        <v>94</v>
      </c>
      <c r="F15" s="71">
        <f>SUM(D15:E15)</f>
        <v>186</v>
      </c>
      <c r="G15"/>
      <c r="H15" s="210" t="s">
        <v>841</v>
      </c>
      <c r="I15" s="211"/>
      <c r="J15" s="212"/>
      <c r="K15" s="70" t="s">
        <v>950</v>
      </c>
      <c r="L15" s="70" t="s">
        <v>950</v>
      </c>
      <c r="M15" s="71">
        <f>SUM(K15:L15)</f>
        <v>0</v>
      </c>
      <c r="N15"/>
    </row>
    <row r="16" spans="1:14" ht="15.75" customHeight="1">
      <c r="A16" s="213" t="s">
        <v>830</v>
      </c>
      <c r="B16" s="214"/>
      <c r="C16" s="215"/>
      <c r="D16" s="73">
        <v>90</v>
      </c>
      <c r="E16" s="73">
        <v>92</v>
      </c>
      <c r="F16" s="19">
        <f>SUM(D16:E16)</f>
        <v>182</v>
      </c>
      <c r="G16"/>
      <c r="H16" s="213" t="s">
        <v>507</v>
      </c>
      <c r="I16" s="214"/>
      <c r="J16" s="215"/>
      <c r="K16" s="70" t="s">
        <v>950</v>
      </c>
      <c r="L16" s="70" t="s">
        <v>950</v>
      </c>
      <c r="M16" s="19">
        <f>SUM(K16:L16)</f>
        <v>0</v>
      </c>
      <c r="N16"/>
    </row>
    <row r="17" spans="1:14" ht="15.75" customHeight="1">
      <c r="A17" s="216" t="s">
        <v>838</v>
      </c>
      <c r="B17" s="217"/>
      <c r="C17" s="218"/>
      <c r="D17" s="75">
        <v>96</v>
      </c>
      <c r="E17" s="75">
        <v>92</v>
      </c>
      <c r="F17" s="76">
        <f>SUM(D17:E17)</f>
        <v>188</v>
      </c>
      <c r="G17"/>
      <c r="H17" s="216" t="s">
        <v>857</v>
      </c>
      <c r="I17" s="217"/>
      <c r="J17" s="218"/>
      <c r="K17" s="75" t="s">
        <v>950</v>
      </c>
      <c r="L17" s="75" t="s">
        <v>950</v>
      </c>
      <c r="M17" s="76">
        <f>SUM(K17:L17)</f>
        <v>0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79" t="s">
        <v>3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8:14" ht="15.75" customHeight="1">
      <c r="H20" s="313" t="s">
        <v>947</v>
      </c>
      <c r="I20" s="175">
        <v>8</v>
      </c>
      <c r="J20" s="175">
        <v>7</v>
      </c>
      <c r="K20" s="175"/>
      <c r="L20" s="175">
        <v>1</v>
      </c>
      <c r="M20" s="175">
        <v>4545</v>
      </c>
      <c r="N20" s="234">
        <v>14</v>
      </c>
    </row>
    <row r="21" spans="8:14" ht="15.75" customHeight="1">
      <c r="H21" s="314" t="s">
        <v>948</v>
      </c>
      <c r="I21" s="174">
        <v>8</v>
      </c>
      <c r="J21" s="174">
        <v>6</v>
      </c>
      <c r="K21" s="174"/>
      <c r="L21" s="174">
        <v>2</v>
      </c>
      <c r="M21" s="174">
        <v>4513</v>
      </c>
      <c r="N21" s="238">
        <v>12</v>
      </c>
    </row>
    <row r="22" spans="8:14" ht="15.75" customHeight="1">
      <c r="H22" s="314" t="s">
        <v>945</v>
      </c>
      <c r="I22" s="174">
        <v>8</v>
      </c>
      <c r="J22" s="174">
        <v>5</v>
      </c>
      <c r="K22" s="174"/>
      <c r="L22" s="174">
        <v>3</v>
      </c>
      <c r="M22" s="174">
        <v>4450</v>
      </c>
      <c r="N22" s="238">
        <v>10</v>
      </c>
    </row>
    <row r="23" spans="8:14" ht="15.75" customHeight="1">
      <c r="H23" s="314" t="s">
        <v>944</v>
      </c>
      <c r="I23" s="176">
        <v>8</v>
      </c>
      <c r="J23" s="176">
        <v>4</v>
      </c>
      <c r="K23" s="176"/>
      <c r="L23" s="176">
        <v>4</v>
      </c>
      <c r="M23" s="176">
        <v>4395</v>
      </c>
      <c r="N23" s="177">
        <v>8</v>
      </c>
    </row>
    <row r="24" spans="2:14" ht="15.75" customHeight="1">
      <c r="B24" s="22"/>
      <c r="C24" s="22"/>
      <c r="H24" s="314" t="s">
        <v>946</v>
      </c>
      <c r="I24" s="174">
        <v>8</v>
      </c>
      <c r="J24" s="174">
        <v>2</v>
      </c>
      <c r="K24" s="174"/>
      <c r="L24" s="174">
        <v>6</v>
      </c>
      <c r="M24" s="174">
        <v>4401</v>
      </c>
      <c r="N24" s="238">
        <v>4</v>
      </c>
    </row>
    <row r="25" spans="8:14" ht="15.75" customHeight="1">
      <c r="H25" s="315" t="s">
        <v>949</v>
      </c>
      <c r="I25" s="243">
        <v>8</v>
      </c>
      <c r="J25" s="243"/>
      <c r="K25" s="243"/>
      <c r="L25" s="243">
        <v>8</v>
      </c>
      <c r="M25" s="243">
        <v>0</v>
      </c>
      <c r="N25" s="244">
        <v>0</v>
      </c>
    </row>
    <row r="26" ht="15.75" customHeight="1"/>
    <row r="27" spans="1:14" ht="15.75" customHeight="1">
      <c r="A27" s="85"/>
      <c r="B27" s="85"/>
      <c r="C27" s="85"/>
      <c r="D27" s="85"/>
      <c r="E27" s="85"/>
      <c r="F27" s="85"/>
      <c r="G27" s="86"/>
      <c r="H27" s="85"/>
      <c r="I27" s="85"/>
      <c r="J27" s="85"/>
      <c r="K27" s="85"/>
      <c r="L27" s="85"/>
      <c r="M27" s="85"/>
      <c r="N27" s="85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3" t="s">
        <v>951</v>
      </c>
      <c r="B30" s="64"/>
      <c r="C30" s="312">
        <v>509</v>
      </c>
      <c r="D30" s="64"/>
      <c r="E30" s="66" t="s">
        <v>9</v>
      </c>
      <c r="F30" s="67">
        <f>SUM(F31:F33)</f>
        <v>481</v>
      </c>
      <c r="G30" s="68" t="s">
        <v>299</v>
      </c>
      <c r="H30" s="63" t="s">
        <v>807</v>
      </c>
      <c r="I30" s="64"/>
      <c r="J30" s="312">
        <v>524</v>
      </c>
      <c r="K30" s="64"/>
      <c r="L30" s="66" t="s">
        <v>9</v>
      </c>
      <c r="M30" s="67">
        <f>SUM(M31:M33)</f>
        <v>510</v>
      </c>
      <c r="N30"/>
      <c r="O30" s="188"/>
      <c r="P30" s="188"/>
      <c r="Q30" s="188"/>
      <c r="R30" s="188"/>
      <c r="S30" s="188"/>
      <c r="T30" s="188"/>
    </row>
    <row r="31" spans="1:20" ht="15.75" customHeight="1">
      <c r="A31" s="210" t="s">
        <v>234</v>
      </c>
      <c r="B31" s="211"/>
      <c r="C31" s="212"/>
      <c r="D31" s="70">
        <v>77</v>
      </c>
      <c r="E31" s="70">
        <v>80</v>
      </c>
      <c r="F31" s="71">
        <f>SUM(D31:E31)</f>
        <v>157</v>
      </c>
      <c r="G31"/>
      <c r="H31" s="210" t="s">
        <v>642</v>
      </c>
      <c r="I31" s="211"/>
      <c r="J31" s="212"/>
      <c r="K31" s="70">
        <v>78</v>
      </c>
      <c r="L31" s="70">
        <v>71</v>
      </c>
      <c r="M31" s="71">
        <f>SUM(K31:L31)</f>
        <v>149</v>
      </c>
      <c r="N31"/>
      <c r="O31" s="188"/>
      <c r="P31" s="188"/>
      <c r="Q31" s="188"/>
      <c r="R31" s="188"/>
      <c r="S31" s="188"/>
      <c r="T31" s="188"/>
    </row>
    <row r="32" spans="1:20" ht="15.75" customHeight="1">
      <c r="A32" s="213" t="s">
        <v>201</v>
      </c>
      <c r="B32" s="214"/>
      <c r="C32" s="215"/>
      <c r="D32" s="73">
        <v>83</v>
      </c>
      <c r="E32" s="73">
        <v>85</v>
      </c>
      <c r="F32" s="19">
        <f>SUM(D32:E32)</f>
        <v>168</v>
      </c>
      <c r="G32"/>
      <c r="H32" s="213" t="s">
        <v>641</v>
      </c>
      <c r="I32" s="214"/>
      <c r="J32" s="215"/>
      <c r="K32" s="73">
        <v>79</v>
      </c>
      <c r="L32" s="73">
        <v>87</v>
      </c>
      <c r="M32" s="19">
        <f>SUM(K32:L32)</f>
        <v>166</v>
      </c>
      <c r="N32"/>
      <c r="O32" s="188"/>
      <c r="P32" s="188"/>
      <c r="Q32" s="188"/>
      <c r="R32" s="188"/>
      <c r="S32" s="188"/>
      <c r="T32" s="188"/>
    </row>
    <row r="33" spans="1:20" ht="15.75" customHeight="1">
      <c r="A33" s="216" t="s">
        <v>361</v>
      </c>
      <c r="B33" s="217"/>
      <c r="C33" s="218"/>
      <c r="D33" s="75">
        <v>73</v>
      </c>
      <c r="E33" s="75">
        <v>83</v>
      </c>
      <c r="F33" s="76">
        <f>SUM(D33:E33)</f>
        <v>156</v>
      </c>
      <c r="G33"/>
      <c r="H33" s="216" t="s">
        <v>376</v>
      </c>
      <c r="I33" s="217"/>
      <c r="J33" s="218"/>
      <c r="K33" s="75">
        <v>99</v>
      </c>
      <c r="L33" s="75">
        <v>96</v>
      </c>
      <c r="M33" s="76">
        <f>SUM(K33:L33)</f>
        <v>195</v>
      </c>
      <c r="N33"/>
      <c r="O33" s="188"/>
      <c r="P33" s="188"/>
      <c r="Q33" s="188"/>
      <c r="R33" s="188"/>
      <c r="S33" s="188"/>
      <c r="T33" s="188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188"/>
      <c r="P34" s="188"/>
      <c r="Q34" s="188"/>
      <c r="R34" s="188"/>
      <c r="S34" s="188"/>
      <c r="T34" s="188"/>
    </row>
    <row r="35" spans="1:20" ht="15.75" customHeight="1">
      <c r="A35" s="63" t="s">
        <v>952</v>
      </c>
      <c r="B35" s="64"/>
      <c r="C35" s="312">
        <v>530</v>
      </c>
      <c r="D35" s="64"/>
      <c r="E35" s="66" t="s">
        <v>9</v>
      </c>
      <c r="F35" s="67">
        <f>SUM(F36:F38)</f>
        <v>550</v>
      </c>
      <c r="G35" s="68" t="s">
        <v>299</v>
      </c>
      <c r="H35" s="63" t="s">
        <v>810</v>
      </c>
      <c r="I35" s="64"/>
      <c r="J35" s="312">
        <v>533</v>
      </c>
      <c r="K35" s="64"/>
      <c r="L35" s="66" t="s">
        <v>9</v>
      </c>
      <c r="M35" s="67">
        <f>SUM(M36:M38)</f>
        <v>519</v>
      </c>
      <c r="N35"/>
      <c r="O35" s="188"/>
      <c r="P35" s="188"/>
      <c r="Q35" s="188"/>
      <c r="R35" s="188"/>
      <c r="S35" s="188"/>
      <c r="T35" s="188"/>
    </row>
    <row r="36" spans="1:20" ht="15.75" customHeight="1">
      <c r="A36" s="210" t="s">
        <v>846</v>
      </c>
      <c r="B36" s="211"/>
      <c r="C36" s="212"/>
      <c r="D36" s="70">
        <v>96</v>
      </c>
      <c r="E36" s="70">
        <v>96</v>
      </c>
      <c r="F36" s="71">
        <f>SUM(D36:E36)</f>
        <v>192</v>
      </c>
      <c r="G36"/>
      <c r="H36" s="210" t="s">
        <v>99</v>
      </c>
      <c r="I36" s="211"/>
      <c r="J36" s="212"/>
      <c r="K36" s="70">
        <v>86</v>
      </c>
      <c r="L36" s="70">
        <v>95</v>
      </c>
      <c r="M36" s="71">
        <f>SUM(K36:L36)</f>
        <v>181</v>
      </c>
      <c r="N36"/>
      <c r="O36" s="188"/>
      <c r="P36" s="188"/>
      <c r="Q36" s="188"/>
      <c r="R36" s="188"/>
      <c r="S36" s="188"/>
      <c r="T36" s="188"/>
    </row>
    <row r="37" spans="1:20" ht="15.75" customHeight="1">
      <c r="A37" s="213" t="s">
        <v>953</v>
      </c>
      <c r="B37" s="214"/>
      <c r="C37" s="215"/>
      <c r="D37" s="73">
        <v>89</v>
      </c>
      <c r="E37" s="73">
        <v>88</v>
      </c>
      <c r="F37" s="19">
        <f>SUM(D37:E37)</f>
        <v>177</v>
      </c>
      <c r="G37"/>
      <c r="H37" s="213" t="s">
        <v>847</v>
      </c>
      <c r="I37" s="214"/>
      <c r="J37" s="215"/>
      <c r="K37" s="73">
        <v>82</v>
      </c>
      <c r="L37" s="73">
        <v>87</v>
      </c>
      <c r="M37" s="19">
        <f>SUM(K37:L37)</f>
        <v>169</v>
      </c>
      <c r="N37"/>
      <c r="O37" s="188"/>
      <c r="P37" s="188"/>
      <c r="Q37" s="188"/>
      <c r="R37" s="188"/>
      <c r="S37" s="188"/>
      <c r="T37" s="188"/>
    </row>
    <row r="38" spans="1:20" ht="15.75" customHeight="1">
      <c r="A38" s="216" t="s">
        <v>860</v>
      </c>
      <c r="B38" s="217"/>
      <c r="C38" s="218"/>
      <c r="D38" s="75">
        <v>88</v>
      </c>
      <c r="E38" s="75">
        <v>93</v>
      </c>
      <c r="F38" s="76">
        <f>SUM(D38:E38)</f>
        <v>181</v>
      </c>
      <c r="G38"/>
      <c r="H38" s="216" t="s">
        <v>845</v>
      </c>
      <c r="I38" s="217"/>
      <c r="J38" s="218"/>
      <c r="K38" s="75">
        <v>84</v>
      </c>
      <c r="L38" s="75">
        <v>85</v>
      </c>
      <c r="M38" s="76">
        <f>SUM(K38:L38)</f>
        <v>169</v>
      </c>
      <c r="N38"/>
      <c r="O38" s="188"/>
      <c r="P38" s="188"/>
      <c r="Q38" s="188"/>
      <c r="R38" s="188"/>
      <c r="S38" s="188"/>
      <c r="T38" s="188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88"/>
      <c r="P39" s="188"/>
      <c r="Q39" s="188"/>
      <c r="R39" s="188"/>
      <c r="S39" s="188"/>
      <c r="T39" s="188"/>
    </row>
    <row r="40" spans="1:20" ht="15.75" customHeight="1">
      <c r="A40" s="63" t="s">
        <v>954</v>
      </c>
      <c r="B40" s="64"/>
      <c r="C40" s="312">
        <v>529</v>
      </c>
      <c r="D40" s="64"/>
      <c r="E40" s="66" t="s">
        <v>9</v>
      </c>
      <c r="F40" s="67">
        <f>SUM(F41:F43)</f>
        <v>538</v>
      </c>
      <c r="G40" s="68" t="s">
        <v>299</v>
      </c>
      <c r="H40" s="63" t="s">
        <v>955</v>
      </c>
      <c r="I40" s="64"/>
      <c r="J40" s="312">
        <v>512</v>
      </c>
      <c r="K40" s="64"/>
      <c r="L40" s="66" t="s">
        <v>9</v>
      </c>
      <c r="M40" s="67">
        <f>SUM(M41:M43)</f>
        <v>0</v>
      </c>
      <c r="N40"/>
      <c r="O40" s="188"/>
      <c r="P40" s="188"/>
      <c r="Q40" s="188"/>
      <c r="R40" s="188"/>
      <c r="S40" s="188"/>
      <c r="T40" s="188"/>
    </row>
    <row r="41" spans="1:20" ht="15.75" customHeight="1">
      <c r="A41" s="210" t="s">
        <v>490</v>
      </c>
      <c r="B41" s="211"/>
      <c r="C41" s="212"/>
      <c r="D41" s="70">
        <v>92</v>
      </c>
      <c r="E41" s="70">
        <v>90</v>
      </c>
      <c r="F41" s="71">
        <f>SUM(D41:E41)</f>
        <v>182</v>
      </c>
      <c r="G41"/>
      <c r="H41" s="210" t="s">
        <v>874</v>
      </c>
      <c r="I41" s="211"/>
      <c r="J41" s="212"/>
      <c r="K41" s="70" t="s">
        <v>950</v>
      </c>
      <c r="L41" s="70" t="s">
        <v>950</v>
      </c>
      <c r="M41" s="71">
        <f>SUM(K41:L41)</f>
        <v>0</v>
      </c>
      <c r="N41"/>
      <c r="O41" s="188"/>
      <c r="P41" s="188"/>
      <c r="Q41" s="188"/>
      <c r="R41" s="188"/>
      <c r="S41" s="188"/>
      <c r="T41" s="188"/>
    </row>
    <row r="42" spans="1:20" ht="15.75" customHeight="1">
      <c r="A42" s="213" t="s">
        <v>496</v>
      </c>
      <c r="B42" s="214"/>
      <c r="C42" s="215"/>
      <c r="D42" s="73">
        <v>92</v>
      </c>
      <c r="E42" s="73">
        <v>83</v>
      </c>
      <c r="F42" s="19">
        <f>SUM(D42:E42)</f>
        <v>175</v>
      </c>
      <c r="G42"/>
      <c r="H42" s="213" t="s">
        <v>881</v>
      </c>
      <c r="I42" s="214"/>
      <c r="J42" s="215"/>
      <c r="K42" s="70" t="s">
        <v>950</v>
      </c>
      <c r="L42" s="70" t="s">
        <v>950</v>
      </c>
      <c r="M42" s="19">
        <f>SUM(K42:L42)</f>
        <v>0</v>
      </c>
      <c r="N42"/>
      <c r="O42" s="188"/>
      <c r="P42" s="188"/>
      <c r="Q42" s="188"/>
      <c r="R42" s="188"/>
      <c r="S42" s="188"/>
      <c r="T42" s="188"/>
    </row>
    <row r="43" spans="1:20" ht="15.75" customHeight="1">
      <c r="A43" s="216" t="s">
        <v>859</v>
      </c>
      <c r="B43" s="217"/>
      <c r="C43" s="218"/>
      <c r="D43" s="75">
        <v>92</v>
      </c>
      <c r="E43" s="75">
        <v>89</v>
      </c>
      <c r="F43" s="76">
        <f>SUM(D43:E43)</f>
        <v>181</v>
      </c>
      <c r="G43"/>
      <c r="H43" s="216" t="s">
        <v>956</v>
      </c>
      <c r="I43" s="217"/>
      <c r="J43" s="218"/>
      <c r="K43" s="75" t="s">
        <v>950</v>
      </c>
      <c r="L43" s="75" t="s">
        <v>950</v>
      </c>
      <c r="M43" s="76">
        <f>SUM(K43:L43)</f>
        <v>0</v>
      </c>
      <c r="N43"/>
      <c r="O43" s="188"/>
      <c r="P43" s="188"/>
      <c r="Q43" s="188"/>
      <c r="R43" s="188"/>
      <c r="S43" s="188"/>
      <c r="T43" s="188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88"/>
      <c r="P44" s="188"/>
      <c r="Q44" s="188"/>
      <c r="R44" s="188"/>
      <c r="S44" s="188"/>
      <c r="T44" s="188"/>
    </row>
    <row r="45" spans="8:14" ht="15.75" customHeight="1">
      <c r="H45" s="79" t="s">
        <v>24</v>
      </c>
      <c r="I45" s="80" t="s">
        <v>306</v>
      </c>
      <c r="J45" s="80" t="s">
        <v>307</v>
      </c>
      <c r="K45" s="80" t="s">
        <v>308</v>
      </c>
      <c r="L45" s="80" t="s">
        <v>309</v>
      </c>
      <c r="M45" s="80" t="s">
        <v>8</v>
      </c>
      <c r="N45" s="10" t="s">
        <v>310</v>
      </c>
    </row>
    <row r="46" spans="8:16" ht="15.75" customHeight="1">
      <c r="H46" s="246" t="s">
        <v>954</v>
      </c>
      <c r="I46" s="247">
        <v>8</v>
      </c>
      <c r="J46" s="247">
        <v>8</v>
      </c>
      <c r="K46" s="247"/>
      <c r="L46" s="247"/>
      <c r="M46" s="247">
        <v>4357</v>
      </c>
      <c r="N46" s="248">
        <v>16</v>
      </c>
      <c r="O46" s="188"/>
      <c r="P46" s="188"/>
    </row>
    <row r="47" spans="8:16" ht="15.75" customHeight="1">
      <c r="H47" s="249" t="s">
        <v>952</v>
      </c>
      <c r="I47" s="178">
        <v>8</v>
      </c>
      <c r="J47" s="178">
        <v>6</v>
      </c>
      <c r="K47" s="178"/>
      <c r="L47" s="178">
        <v>2</v>
      </c>
      <c r="M47" s="178">
        <v>4254</v>
      </c>
      <c r="N47" s="179">
        <v>12</v>
      </c>
      <c r="O47" s="188"/>
      <c r="P47" s="188"/>
    </row>
    <row r="48" spans="8:16" ht="15.75" customHeight="1">
      <c r="H48" s="249" t="s">
        <v>810</v>
      </c>
      <c r="I48" s="178">
        <v>8</v>
      </c>
      <c r="J48" s="178">
        <v>5</v>
      </c>
      <c r="K48" s="178"/>
      <c r="L48" s="178">
        <v>3</v>
      </c>
      <c r="M48" s="178">
        <v>4209</v>
      </c>
      <c r="N48" s="179">
        <v>10</v>
      </c>
      <c r="O48" s="188"/>
      <c r="P48" s="188"/>
    </row>
    <row r="49" spans="8:16" ht="15.75" customHeight="1">
      <c r="H49" s="249" t="s">
        <v>807</v>
      </c>
      <c r="I49" s="178">
        <v>8</v>
      </c>
      <c r="J49" s="178">
        <v>3</v>
      </c>
      <c r="K49" s="178"/>
      <c r="L49" s="178">
        <v>5</v>
      </c>
      <c r="M49" s="178">
        <v>4034</v>
      </c>
      <c r="N49" s="179">
        <v>6</v>
      </c>
      <c r="O49" s="188"/>
      <c r="P49" s="188"/>
    </row>
    <row r="50" spans="2:16" ht="15.75" customHeight="1">
      <c r="B50" s="22"/>
      <c r="C50" s="22"/>
      <c r="H50" s="249" t="s">
        <v>951</v>
      </c>
      <c r="I50" s="178">
        <v>8</v>
      </c>
      <c r="J50" s="178">
        <v>2</v>
      </c>
      <c r="K50" s="178"/>
      <c r="L50" s="178">
        <v>6</v>
      </c>
      <c r="M50" s="178">
        <v>3951</v>
      </c>
      <c r="N50" s="179">
        <v>4</v>
      </c>
      <c r="O50" s="188"/>
      <c r="P50" s="188"/>
    </row>
    <row r="51" spans="1:16" ht="15.75" customHeight="1">
      <c r="A51" s="4" t="s">
        <v>880</v>
      </c>
      <c r="H51" s="250" t="s">
        <v>955</v>
      </c>
      <c r="I51" s="251">
        <v>8</v>
      </c>
      <c r="J51" s="251"/>
      <c r="K51" s="251"/>
      <c r="L51" s="251">
        <v>8</v>
      </c>
      <c r="M51" s="251">
        <v>0</v>
      </c>
      <c r="N51" s="252">
        <v>0</v>
      </c>
      <c r="O51" s="188"/>
      <c r="P51" s="188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09" t="s">
        <v>943</v>
      </c>
      <c r="B1" s="269"/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G3" s="1"/>
      <c r="AB3" s="4"/>
      <c r="AC3" s="4"/>
      <c r="AD3" s="4"/>
      <c r="AE3" s="4"/>
      <c r="AF3" s="4"/>
    </row>
    <row r="4" spans="1:20" ht="15.75" customHeight="1">
      <c r="A4" s="63" t="s">
        <v>957</v>
      </c>
      <c r="B4" s="64"/>
      <c r="C4" s="65">
        <v>489</v>
      </c>
      <c r="D4" s="64"/>
      <c r="E4" s="66" t="s">
        <v>9</v>
      </c>
      <c r="F4" s="67">
        <f>SUM(F5:F7)</f>
        <v>496</v>
      </c>
      <c r="G4" s="68" t="s">
        <v>299</v>
      </c>
      <c r="H4" s="63" t="s">
        <v>958</v>
      </c>
      <c r="I4" s="64"/>
      <c r="J4" s="65">
        <v>501</v>
      </c>
      <c r="K4" s="64"/>
      <c r="L4" s="66" t="s">
        <v>9</v>
      </c>
      <c r="M4" s="67">
        <f>SUM(M5:M7)</f>
        <v>331</v>
      </c>
      <c r="N4"/>
      <c r="O4" s="32"/>
      <c r="P4" s="32"/>
      <c r="Q4" s="32"/>
      <c r="R4" s="32"/>
      <c r="S4" s="32"/>
      <c r="T4" s="32"/>
    </row>
    <row r="5" spans="1:20" ht="15.75" customHeight="1">
      <c r="A5" s="210" t="s">
        <v>903</v>
      </c>
      <c r="B5" s="211"/>
      <c r="C5" s="212"/>
      <c r="D5" s="70">
        <v>88</v>
      </c>
      <c r="E5" s="70">
        <v>86</v>
      </c>
      <c r="F5" s="71">
        <f>SUM(D5:E5)</f>
        <v>174</v>
      </c>
      <c r="G5"/>
      <c r="H5" s="210" t="s">
        <v>887</v>
      </c>
      <c r="I5" s="211"/>
      <c r="J5" s="212"/>
      <c r="K5" s="70" t="s">
        <v>32</v>
      </c>
      <c r="L5" s="70" t="s">
        <v>32</v>
      </c>
      <c r="M5" s="71">
        <f>SUM(K5:L5)</f>
        <v>0</v>
      </c>
      <c r="N5"/>
      <c r="O5" s="32"/>
      <c r="P5" s="32"/>
      <c r="Q5" s="32"/>
      <c r="R5" s="32"/>
      <c r="S5" s="32"/>
      <c r="T5" s="32"/>
    </row>
    <row r="6" spans="1:20" ht="15.75" customHeight="1">
      <c r="A6" s="213" t="s">
        <v>910</v>
      </c>
      <c r="B6" s="214"/>
      <c r="C6" s="215"/>
      <c r="D6" s="73">
        <v>77</v>
      </c>
      <c r="E6" s="73">
        <v>73</v>
      </c>
      <c r="F6" s="19">
        <f>SUM(D6:E6)</f>
        <v>150</v>
      </c>
      <c r="G6"/>
      <c r="H6" s="213" t="s">
        <v>890</v>
      </c>
      <c r="I6" s="214"/>
      <c r="J6" s="215"/>
      <c r="K6" s="73">
        <v>91</v>
      </c>
      <c r="L6" s="73">
        <v>91</v>
      </c>
      <c r="M6" s="19">
        <f>SUM(K6:L6)</f>
        <v>182</v>
      </c>
      <c r="N6"/>
      <c r="O6" s="32"/>
      <c r="P6" s="32"/>
      <c r="Q6" s="32"/>
      <c r="R6" s="32"/>
      <c r="S6" s="32"/>
      <c r="T6" s="32"/>
    </row>
    <row r="7" spans="1:20" ht="15.75" customHeight="1">
      <c r="A7" s="216" t="s">
        <v>889</v>
      </c>
      <c r="B7" s="217"/>
      <c r="C7" s="218"/>
      <c r="D7" s="75">
        <v>86</v>
      </c>
      <c r="E7" s="75">
        <v>86</v>
      </c>
      <c r="F7" s="76">
        <f>SUM(D7:E7)</f>
        <v>172</v>
      </c>
      <c r="G7"/>
      <c r="H7" s="216" t="s">
        <v>536</v>
      </c>
      <c r="I7" s="217"/>
      <c r="J7" s="218"/>
      <c r="K7" s="75">
        <v>69</v>
      </c>
      <c r="L7" s="75">
        <v>80</v>
      </c>
      <c r="M7" s="76">
        <f>SUM(K7:L7)</f>
        <v>149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3" t="s">
        <v>959</v>
      </c>
      <c r="B9" s="64"/>
      <c r="C9" s="65">
        <v>501</v>
      </c>
      <c r="D9" s="64"/>
      <c r="E9" s="66" t="s">
        <v>9</v>
      </c>
      <c r="F9" s="67">
        <f>SUM(F10:F12)</f>
        <v>516</v>
      </c>
      <c r="G9" s="68" t="s">
        <v>299</v>
      </c>
      <c r="H9" s="63" t="s">
        <v>960</v>
      </c>
      <c r="I9" s="64"/>
      <c r="J9" s="65">
        <v>437</v>
      </c>
      <c r="K9" s="64"/>
      <c r="L9" s="66" t="s">
        <v>9</v>
      </c>
      <c r="M9" s="67">
        <f>SUM(M10:M12)</f>
        <v>504</v>
      </c>
      <c r="N9"/>
      <c r="O9" s="32"/>
      <c r="P9" s="32"/>
      <c r="Q9" s="32"/>
      <c r="R9" s="32"/>
      <c r="S9" s="32"/>
      <c r="T9" s="32"/>
    </row>
    <row r="10" spans="1:32" ht="15.75" customHeight="1">
      <c r="A10" s="210" t="s">
        <v>224</v>
      </c>
      <c r="B10" s="211"/>
      <c r="C10" s="212"/>
      <c r="D10" s="70">
        <v>93</v>
      </c>
      <c r="E10" s="70">
        <v>94</v>
      </c>
      <c r="F10" s="71">
        <f>SUM(D10:E10)</f>
        <v>187</v>
      </c>
      <c r="G10"/>
      <c r="H10" s="210" t="s">
        <v>931</v>
      </c>
      <c r="I10" s="211"/>
      <c r="J10" s="212"/>
      <c r="K10" s="70">
        <v>88</v>
      </c>
      <c r="L10" s="70">
        <v>88</v>
      </c>
      <c r="M10" s="71">
        <f>SUM(K10:L10)</f>
        <v>176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213" t="s">
        <v>915</v>
      </c>
      <c r="B11" s="214"/>
      <c r="C11" s="215"/>
      <c r="D11" s="73">
        <v>80</v>
      </c>
      <c r="E11" s="73">
        <v>82</v>
      </c>
      <c r="F11" s="19">
        <f>SUM(D11:E11)</f>
        <v>162</v>
      </c>
      <c r="G11"/>
      <c r="H11" s="213" t="s">
        <v>694</v>
      </c>
      <c r="I11" s="214"/>
      <c r="J11" s="215"/>
      <c r="K11" s="73">
        <v>83</v>
      </c>
      <c r="L11" s="73">
        <v>79</v>
      </c>
      <c r="M11" s="19">
        <f>SUM(K11:L11)</f>
        <v>162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216" t="s">
        <v>897</v>
      </c>
      <c r="B12" s="217"/>
      <c r="C12" s="218"/>
      <c r="D12" s="75">
        <v>80</v>
      </c>
      <c r="E12" s="75">
        <v>87</v>
      </c>
      <c r="F12" s="76">
        <f>SUM(D12:E12)</f>
        <v>167</v>
      </c>
      <c r="G12"/>
      <c r="H12" s="216" t="s">
        <v>918</v>
      </c>
      <c r="I12" s="217"/>
      <c r="J12" s="218"/>
      <c r="K12" s="75">
        <v>84</v>
      </c>
      <c r="L12" s="75">
        <v>82</v>
      </c>
      <c r="M12" s="76">
        <f>SUM(K12:L12)</f>
        <v>166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3" t="s">
        <v>961</v>
      </c>
      <c r="B14" s="64"/>
      <c r="C14" s="65">
        <v>494</v>
      </c>
      <c r="D14" s="64"/>
      <c r="E14" s="66" t="s">
        <v>9</v>
      </c>
      <c r="F14" s="67">
        <f>SUM(F15:F17)</f>
        <v>0</v>
      </c>
      <c r="G14" s="68" t="s">
        <v>299</v>
      </c>
      <c r="H14" t="s">
        <v>385</v>
      </c>
      <c r="I14"/>
      <c r="J14"/>
      <c r="K14"/>
      <c r="L14"/>
      <c r="M14">
        <v>494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210" t="s">
        <v>886</v>
      </c>
      <c r="B15" s="211"/>
      <c r="C15" s="212"/>
      <c r="D15" s="70" t="s">
        <v>962</v>
      </c>
      <c r="E15" s="70" t="s">
        <v>962</v>
      </c>
      <c r="F15" s="71">
        <f>SUM(D15:E15)</f>
        <v>0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213" t="s">
        <v>896</v>
      </c>
      <c r="B16" s="214"/>
      <c r="C16" s="215"/>
      <c r="D16" s="70" t="s">
        <v>962</v>
      </c>
      <c r="E16" s="70" t="s">
        <v>962</v>
      </c>
      <c r="F16" s="19">
        <f>SUM(D16:E16)</f>
        <v>0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216" t="s">
        <v>916</v>
      </c>
      <c r="B17" s="217"/>
      <c r="C17" s="218"/>
      <c r="D17" s="75" t="s">
        <v>962</v>
      </c>
      <c r="E17" s="75" t="s">
        <v>962</v>
      </c>
      <c r="F17" s="76">
        <f>SUM(D17:E17)</f>
        <v>0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8:14" ht="15.75" customHeight="1">
      <c r="H19" s="79" t="s">
        <v>35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8:16" ht="15.75" customHeight="1">
      <c r="H20" s="87" t="s">
        <v>957</v>
      </c>
      <c r="I20" s="88">
        <v>8</v>
      </c>
      <c r="J20" s="88">
        <v>8</v>
      </c>
      <c r="K20" s="88"/>
      <c r="L20" s="88"/>
      <c r="M20" s="88">
        <v>3929</v>
      </c>
      <c r="N20" s="89">
        <v>16</v>
      </c>
      <c r="O20" s="32"/>
      <c r="P20" s="32"/>
    </row>
    <row r="21" spans="8:16" ht="15.75" customHeight="1">
      <c r="H21" s="90" t="s">
        <v>959</v>
      </c>
      <c r="I21" s="91">
        <v>8</v>
      </c>
      <c r="J21" s="91">
        <v>4</v>
      </c>
      <c r="K21" s="91"/>
      <c r="L21" s="91">
        <v>4</v>
      </c>
      <c r="M21" s="91">
        <v>3967</v>
      </c>
      <c r="N21" s="37">
        <v>8</v>
      </c>
      <c r="O21" s="32"/>
      <c r="P21" s="32"/>
    </row>
    <row r="22" spans="8:16" ht="15.75" customHeight="1">
      <c r="H22" s="90" t="s">
        <v>960</v>
      </c>
      <c r="I22" s="91">
        <v>8</v>
      </c>
      <c r="J22" s="91">
        <v>4</v>
      </c>
      <c r="K22" s="91"/>
      <c r="L22" s="91">
        <v>4</v>
      </c>
      <c r="M22" s="91">
        <v>3753</v>
      </c>
      <c r="N22" s="37">
        <v>8</v>
      </c>
      <c r="O22" s="32"/>
      <c r="P22" s="32"/>
    </row>
    <row r="23" spans="8:16" ht="15.75" customHeight="1">
      <c r="H23" s="90" t="s">
        <v>958</v>
      </c>
      <c r="I23" s="91">
        <v>8</v>
      </c>
      <c r="J23" s="91">
        <v>4</v>
      </c>
      <c r="K23" s="91"/>
      <c r="L23" s="91">
        <v>4</v>
      </c>
      <c r="M23" s="91">
        <v>3750</v>
      </c>
      <c r="N23" s="37">
        <v>8</v>
      </c>
      <c r="O23" s="32"/>
      <c r="P23" s="32"/>
    </row>
    <row r="24" spans="2:16" ht="15.75" customHeight="1">
      <c r="B24" s="22"/>
      <c r="C24" s="22"/>
      <c r="H24" s="92" t="s">
        <v>961</v>
      </c>
      <c r="I24" s="93">
        <v>8</v>
      </c>
      <c r="J24" s="93"/>
      <c r="K24" s="93"/>
      <c r="L24" s="93">
        <v>8</v>
      </c>
      <c r="M24" s="93">
        <v>0</v>
      </c>
      <c r="N24" s="94">
        <v>0</v>
      </c>
      <c r="O24" s="32"/>
      <c r="P24" s="32"/>
    </row>
    <row r="25" spans="1:16" ht="15.75" customHeight="1">
      <c r="A25" s="4" t="s">
        <v>936</v>
      </c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>
      <c r="A26" s="22" t="s">
        <v>47</v>
      </c>
    </row>
    <row r="27" ht="15.75" customHeight="1">
      <c r="A27" s="22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2"/>
      <c r="R30" s="32"/>
      <c r="S30" s="32"/>
      <c r="T30" s="32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2"/>
      <c r="R31" s="32"/>
      <c r="S31" s="32"/>
      <c r="T31" s="32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2"/>
      <c r="R32" s="32"/>
      <c r="S32" s="32"/>
      <c r="T32" s="32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2"/>
      <c r="R34" s="32"/>
      <c r="S34" s="32"/>
      <c r="T34" s="32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2"/>
      <c r="R35" s="32"/>
      <c r="S35" s="32"/>
      <c r="T35" s="32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2"/>
      <c r="R36" s="32"/>
      <c r="S36" s="32"/>
      <c r="T36" s="32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/>
      <c r="R37" s="32"/>
      <c r="S37" s="32"/>
      <c r="T37" s="32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2"/>
      <c r="R39" s="32"/>
      <c r="S39" s="32"/>
      <c r="T39" s="32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2"/>
      <c r="R40" s="32"/>
      <c r="S40" s="32"/>
      <c r="T40" s="32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2"/>
      <c r="R41" s="32"/>
      <c r="S41" s="32"/>
      <c r="T41" s="32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2"/>
      <c r="R42" s="32"/>
      <c r="S42" s="32"/>
      <c r="T42" s="32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2"/>
      <c r="R44" s="32"/>
      <c r="S44" s="32"/>
      <c r="T44" s="32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285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0">
        <v>6</v>
      </c>
      <c r="B5" s="12" t="s">
        <v>286</v>
      </c>
      <c r="C5" s="12" t="s">
        <v>138</v>
      </c>
      <c r="D5" s="33">
        <v>157</v>
      </c>
      <c r="E5" s="13">
        <v>8</v>
      </c>
      <c r="F5" s="33">
        <v>1191</v>
      </c>
      <c r="G5" s="34">
        <v>58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35">
        <v>8</v>
      </c>
      <c r="B6" s="16" t="s">
        <v>287</v>
      </c>
      <c r="C6" s="16" t="s">
        <v>19</v>
      </c>
      <c r="D6" s="36">
        <v>138</v>
      </c>
      <c r="E6" s="18">
        <v>6</v>
      </c>
      <c r="F6" s="36">
        <v>1113</v>
      </c>
      <c r="G6" s="37">
        <v>50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35">
        <v>2</v>
      </c>
      <c r="B7" s="16" t="s">
        <v>288</v>
      </c>
      <c r="C7" s="16" t="s">
        <v>271</v>
      </c>
      <c r="D7" s="36">
        <v>152</v>
      </c>
      <c r="E7" s="18">
        <v>7</v>
      </c>
      <c r="F7" s="36">
        <v>1087</v>
      </c>
      <c r="G7" s="37">
        <v>46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15">
        <v>3</v>
      </c>
      <c r="B8" s="16" t="s">
        <v>289</v>
      </c>
      <c r="C8" s="16" t="s">
        <v>70</v>
      </c>
      <c r="D8" s="36">
        <v>105</v>
      </c>
      <c r="E8" s="18">
        <v>4</v>
      </c>
      <c r="F8" s="36">
        <v>1023</v>
      </c>
      <c r="G8" s="37">
        <v>43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7</v>
      </c>
      <c r="B9" s="16" t="s">
        <v>290</v>
      </c>
      <c r="C9" s="16" t="s">
        <v>30</v>
      </c>
      <c r="D9" s="36">
        <v>131</v>
      </c>
      <c r="E9" s="18">
        <v>5</v>
      </c>
      <c r="F9" s="36">
        <v>1052</v>
      </c>
      <c r="G9" s="37">
        <v>41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5</v>
      </c>
      <c r="B10" s="16" t="s">
        <v>291</v>
      </c>
      <c r="C10" s="16" t="s">
        <v>271</v>
      </c>
      <c r="D10" s="36">
        <v>104</v>
      </c>
      <c r="E10" s="18">
        <v>3</v>
      </c>
      <c r="F10" s="36">
        <v>785</v>
      </c>
      <c r="G10" s="37">
        <v>20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1</v>
      </c>
      <c r="B11" s="16" t="s">
        <v>292</v>
      </c>
      <c r="C11" s="16" t="s">
        <v>59</v>
      </c>
      <c r="D11" s="17">
        <v>94</v>
      </c>
      <c r="E11" s="18">
        <v>2</v>
      </c>
      <c r="F11" s="20">
        <v>670</v>
      </c>
      <c r="G11" s="21">
        <v>20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41">
        <v>4</v>
      </c>
      <c r="B12" s="24" t="s">
        <v>293</v>
      </c>
      <c r="C12" s="24" t="s">
        <v>252</v>
      </c>
      <c r="D12" s="38">
        <v>63</v>
      </c>
      <c r="E12" s="26">
        <v>1</v>
      </c>
      <c r="F12" s="38">
        <v>656</v>
      </c>
      <c r="G12" s="39">
        <v>12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176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2" t="s">
        <v>47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BC2E6"/>
    <pageSetUpPr fitToPage="1"/>
  </sheetPr>
  <dimension ref="A1:AF32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317" customWidth="1"/>
    <col min="2" max="3" width="20.7109375" style="121" customWidth="1"/>
    <col min="4" max="10" width="5.00390625" style="121" customWidth="1"/>
    <col min="11" max="11" width="1.7109375" style="121" customWidth="1"/>
    <col min="12" max="12" width="2.7109375" style="317" customWidth="1"/>
    <col min="13" max="14" width="20.7109375" style="121" customWidth="1"/>
    <col min="15" max="21" width="5.00390625" style="121" customWidth="1"/>
    <col min="22" max="26" width="4.7109375" style="121" customWidth="1"/>
    <col min="27" max="16384" width="11.7109375" style="121" customWidth="1"/>
  </cols>
  <sheetData>
    <row r="1" spans="1:32" s="120" customFormat="1" ht="15.75" customHeight="1">
      <c r="A1" s="316"/>
      <c r="B1" s="120" t="s">
        <v>963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1"/>
      <c r="AC1" s="121"/>
      <c r="AD1" s="121"/>
      <c r="AE1" s="121"/>
      <c r="AF1" s="121"/>
    </row>
    <row r="2" ht="15.75" customHeight="1">
      <c r="B2" s="6" t="s">
        <v>2</v>
      </c>
    </row>
    <row r="3" spans="1:32" s="120" customFormat="1" ht="15.75" customHeight="1">
      <c r="A3" s="316"/>
      <c r="B3" s="120" t="s">
        <v>3</v>
      </c>
      <c r="L3" s="316"/>
      <c r="AB3" s="121"/>
      <c r="AC3" s="121"/>
      <c r="AD3" s="121"/>
      <c r="AE3" s="121"/>
      <c r="AF3" s="121"/>
    </row>
    <row r="4" spans="1:22" ht="15.75" customHeight="1">
      <c r="A4" s="318"/>
      <c r="B4" s="123" t="s">
        <v>4</v>
      </c>
      <c r="C4" s="123" t="s">
        <v>5</v>
      </c>
      <c r="D4" s="124">
        <v>150</v>
      </c>
      <c r="E4" s="124">
        <v>20</v>
      </c>
      <c r="F4" s="124">
        <v>10</v>
      </c>
      <c r="G4" s="124" t="s">
        <v>6</v>
      </c>
      <c r="H4" s="124" t="s">
        <v>7</v>
      </c>
      <c r="I4" s="124" t="s">
        <v>8</v>
      </c>
      <c r="J4" s="125" t="s">
        <v>9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1" ht="15.75" customHeight="1">
      <c r="A5" s="126">
        <v>6</v>
      </c>
      <c r="B5" s="12" t="s">
        <v>387</v>
      </c>
      <c r="C5" s="12" t="s">
        <v>131</v>
      </c>
      <c r="D5" s="127">
        <v>94</v>
      </c>
      <c r="E5" s="127">
        <v>93</v>
      </c>
      <c r="F5" s="127">
        <v>93</v>
      </c>
      <c r="G5" s="127">
        <f aca="true" t="shared" si="0" ref="G5:G14">SUM(D5:F5)</f>
        <v>280</v>
      </c>
      <c r="H5" s="127">
        <v>10</v>
      </c>
      <c r="I5" s="127">
        <v>2207</v>
      </c>
      <c r="J5" s="129">
        <v>69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2" ht="15.75" customHeight="1">
      <c r="A6" s="130">
        <v>4</v>
      </c>
      <c r="B6" s="16" t="s">
        <v>133</v>
      </c>
      <c r="C6" s="16" t="s">
        <v>124</v>
      </c>
      <c r="D6" s="131">
        <v>92</v>
      </c>
      <c r="E6" s="131">
        <v>91</v>
      </c>
      <c r="F6" s="131">
        <v>90</v>
      </c>
      <c r="G6" s="131">
        <f t="shared" si="0"/>
        <v>273</v>
      </c>
      <c r="H6" s="319">
        <v>7</v>
      </c>
      <c r="I6" s="131">
        <v>2185</v>
      </c>
      <c r="J6" s="133">
        <v>65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1" ht="15.75" customHeight="1">
      <c r="A7" s="130">
        <v>2</v>
      </c>
      <c r="B7" s="16" t="s">
        <v>964</v>
      </c>
      <c r="C7" s="16" t="s">
        <v>77</v>
      </c>
      <c r="D7" s="131">
        <v>97</v>
      </c>
      <c r="E7" s="131">
        <v>92</v>
      </c>
      <c r="F7" s="131">
        <v>91</v>
      </c>
      <c r="G7" s="131">
        <f t="shared" si="0"/>
        <v>280</v>
      </c>
      <c r="H7" s="319">
        <v>10</v>
      </c>
      <c r="I7" s="131">
        <v>2171</v>
      </c>
      <c r="J7" s="133">
        <v>61</v>
      </c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2" ht="15.75" customHeight="1">
      <c r="A8" s="130">
        <v>1</v>
      </c>
      <c r="B8" s="16" t="s">
        <v>123</v>
      </c>
      <c r="C8" s="16" t="s">
        <v>124</v>
      </c>
      <c r="D8" s="131">
        <v>89</v>
      </c>
      <c r="E8" s="131">
        <v>95</v>
      </c>
      <c r="F8" s="131">
        <v>85</v>
      </c>
      <c r="G8" s="131">
        <f t="shared" si="0"/>
        <v>269</v>
      </c>
      <c r="H8" s="319">
        <v>6</v>
      </c>
      <c r="I8" s="20">
        <v>2146</v>
      </c>
      <c r="J8" s="21">
        <v>50</v>
      </c>
      <c r="M8" s="22"/>
      <c r="V8" s="22"/>
    </row>
    <row r="9" spans="1:13" ht="15.75" customHeight="1">
      <c r="A9" s="130">
        <v>9</v>
      </c>
      <c r="B9" s="16" t="s">
        <v>181</v>
      </c>
      <c r="C9" s="16" t="s">
        <v>124</v>
      </c>
      <c r="D9" s="131">
        <v>92</v>
      </c>
      <c r="E9" s="131">
        <v>89</v>
      </c>
      <c r="F9" s="131">
        <v>93</v>
      </c>
      <c r="G9" s="131">
        <f t="shared" si="0"/>
        <v>274</v>
      </c>
      <c r="H9" s="319">
        <v>8</v>
      </c>
      <c r="I9" s="131">
        <v>2126</v>
      </c>
      <c r="J9" s="133">
        <v>42</v>
      </c>
      <c r="M9" s="4"/>
    </row>
    <row r="10" spans="1:22" ht="15.75" customHeight="1">
      <c r="A10" s="130">
        <v>3</v>
      </c>
      <c r="B10" s="16" t="s">
        <v>391</v>
      </c>
      <c r="C10" s="16" t="s">
        <v>19</v>
      </c>
      <c r="D10" s="131">
        <v>88</v>
      </c>
      <c r="E10" s="131">
        <v>87</v>
      </c>
      <c r="F10" s="131">
        <v>86</v>
      </c>
      <c r="G10" s="131">
        <f t="shared" si="0"/>
        <v>261</v>
      </c>
      <c r="H10" s="319">
        <v>4</v>
      </c>
      <c r="I10" s="131">
        <v>2122</v>
      </c>
      <c r="J10" s="133">
        <v>41</v>
      </c>
      <c r="M10" s="4"/>
      <c r="V10" s="22"/>
    </row>
    <row r="11" spans="1:14" ht="15.75" customHeight="1">
      <c r="A11" s="130">
        <v>10</v>
      </c>
      <c r="B11" s="16" t="s">
        <v>179</v>
      </c>
      <c r="C11" s="16" t="s">
        <v>109</v>
      </c>
      <c r="D11" s="131">
        <v>93</v>
      </c>
      <c r="E11" s="131">
        <v>88</v>
      </c>
      <c r="F11" s="131">
        <v>84</v>
      </c>
      <c r="G11" s="131">
        <f t="shared" si="0"/>
        <v>265</v>
      </c>
      <c r="H11" s="319">
        <v>5</v>
      </c>
      <c r="I11" s="131">
        <v>2099</v>
      </c>
      <c r="J11" s="133">
        <v>37</v>
      </c>
      <c r="N11" s="320"/>
    </row>
    <row r="12" spans="1:10" ht="15.75" customHeight="1">
      <c r="A12" s="130">
        <v>8</v>
      </c>
      <c r="B12" s="16" t="s">
        <v>965</v>
      </c>
      <c r="C12" s="16" t="s">
        <v>109</v>
      </c>
      <c r="D12" s="131">
        <v>89</v>
      </c>
      <c r="E12" s="131">
        <v>84</v>
      </c>
      <c r="F12" s="131">
        <v>84</v>
      </c>
      <c r="G12" s="131">
        <f t="shared" si="0"/>
        <v>257</v>
      </c>
      <c r="H12" s="319">
        <v>3</v>
      </c>
      <c r="I12" s="131">
        <v>2069</v>
      </c>
      <c r="J12" s="133">
        <v>33</v>
      </c>
    </row>
    <row r="13" spans="1:10" ht="15.75" customHeight="1">
      <c r="A13" s="130">
        <v>7</v>
      </c>
      <c r="B13" s="16" t="s">
        <v>634</v>
      </c>
      <c r="C13" s="16" t="s">
        <v>19</v>
      </c>
      <c r="D13" s="131" t="s">
        <v>32</v>
      </c>
      <c r="E13" s="131"/>
      <c r="F13" s="131"/>
      <c r="G13" s="131">
        <f t="shared" si="0"/>
        <v>0</v>
      </c>
      <c r="H13" s="319">
        <v>0</v>
      </c>
      <c r="I13" s="131">
        <v>1081</v>
      </c>
      <c r="J13" s="133">
        <v>26</v>
      </c>
    </row>
    <row r="14" spans="1:10" ht="15.75" customHeight="1">
      <c r="A14" s="137">
        <v>5</v>
      </c>
      <c r="B14" s="24" t="s">
        <v>966</v>
      </c>
      <c r="C14" s="24" t="s">
        <v>77</v>
      </c>
      <c r="D14" s="138">
        <v>93</v>
      </c>
      <c r="E14" s="138">
        <v>78</v>
      </c>
      <c r="F14" s="138">
        <v>79</v>
      </c>
      <c r="G14" s="138">
        <f t="shared" si="0"/>
        <v>250</v>
      </c>
      <c r="H14" s="321">
        <v>2</v>
      </c>
      <c r="I14" s="138">
        <v>1989</v>
      </c>
      <c r="J14" s="140">
        <v>18</v>
      </c>
    </row>
    <row r="15" ht="15.75" customHeight="1"/>
    <row r="16" spans="1:10" ht="15.75" customHeight="1">
      <c r="A16" s="316"/>
      <c r="B16" s="120" t="s">
        <v>24</v>
      </c>
      <c r="C16" s="120"/>
      <c r="D16" s="120"/>
      <c r="E16" s="120"/>
      <c r="F16" s="120"/>
      <c r="G16" s="120"/>
      <c r="H16" s="120"/>
      <c r="I16" s="120"/>
      <c r="J16" s="120"/>
    </row>
    <row r="17" spans="1:10" ht="15.75" customHeight="1">
      <c r="A17" s="318"/>
      <c r="B17" s="123" t="s">
        <v>4</v>
      </c>
      <c r="C17" s="123" t="s">
        <v>5</v>
      </c>
      <c r="D17" s="124">
        <v>150</v>
      </c>
      <c r="E17" s="124">
        <v>20</v>
      </c>
      <c r="F17" s="124">
        <v>10</v>
      </c>
      <c r="G17" s="124" t="s">
        <v>6</v>
      </c>
      <c r="H17" s="124" t="s">
        <v>7</v>
      </c>
      <c r="I17" s="124" t="s">
        <v>8</v>
      </c>
      <c r="J17" s="125" t="s">
        <v>9</v>
      </c>
    </row>
    <row r="18" spans="1:10" s="317" customFormat="1" ht="15.75" customHeight="1">
      <c r="A18" s="126">
        <v>10</v>
      </c>
      <c r="B18" s="12" t="s">
        <v>241</v>
      </c>
      <c r="C18" s="12" t="s">
        <v>124</v>
      </c>
      <c r="D18" s="127">
        <v>83</v>
      </c>
      <c r="E18" s="127">
        <v>80</v>
      </c>
      <c r="F18" s="127">
        <v>76</v>
      </c>
      <c r="G18" s="127">
        <f aca="true" t="shared" si="1" ref="G18:G27">SUM(D18:F18)</f>
        <v>239</v>
      </c>
      <c r="H18" s="127">
        <v>7</v>
      </c>
      <c r="I18" s="127">
        <v>1978</v>
      </c>
      <c r="J18" s="129">
        <v>64</v>
      </c>
    </row>
    <row r="19" spans="1:10" s="317" customFormat="1" ht="15.75" customHeight="1">
      <c r="A19" s="130">
        <v>9</v>
      </c>
      <c r="B19" s="16" t="s">
        <v>827</v>
      </c>
      <c r="C19" s="16" t="s">
        <v>145</v>
      </c>
      <c r="D19" s="322">
        <v>78</v>
      </c>
      <c r="E19" s="322">
        <v>83</v>
      </c>
      <c r="F19" s="322">
        <v>81</v>
      </c>
      <c r="G19" s="131">
        <f t="shared" si="1"/>
        <v>242</v>
      </c>
      <c r="H19" s="319">
        <v>8</v>
      </c>
      <c r="I19" s="131">
        <v>1983</v>
      </c>
      <c r="J19" s="133">
        <v>63</v>
      </c>
    </row>
    <row r="20" spans="1:11" s="317" customFormat="1" ht="15.75" customHeight="1">
      <c r="A20" s="130">
        <v>1</v>
      </c>
      <c r="B20" s="16" t="s">
        <v>967</v>
      </c>
      <c r="C20" s="16" t="s">
        <v>696</v>
      </c>
      <c r="D20" s="131">
        <v>87</v>
      </c>
      <c r="E20" s="131">
        <v>73</v>
      </c>
      <c r="F20" s="131">
        <v>85</v>
      </c>
      <c r="G20" s="131">
        <f t="shared" si="1"/>
        <v>245</v>
      </c>
      <c r="H20" s="319">
        <v>9</v>
      </c>
      <c r="I20" s="20">
        <v>1942</v>
      </c>
      <c r="J20" s="21">
        <v>55</v>
      </c>
      <c r="K20" s="317" t="s">
        <v>2</v>
      </c>
    </row>
    <row r="21" spans="1:10" s="317" customFormat="1" ht="15.75" customHeight="1">
      <c r="A21" s="130">
        <v>3</v>
      </c>
      <c r="B21" s="16" t="s">
        <v>214</v>
      </c>
      <c r="C21" s="16" t="s">
        <v>124</v>
      </c>
      <c r="D21" s="131">
        <v>86</v>
      </c>
      <c r="E21" s="131">
        <v>85</v>
      </c>
      <c r="F21" s="131">
        <v>79</v>
      </c>
      <c r="G21" s="131">
        <f t="shared" si="1"/>
        <v>250</v>
      </c>
      <c r="H21" s="319">
        <v>10</v>
      </c>
      <c r="I21" s="131">
        <v>1951</v>
      </c>
      <c r="J21" s="133">
        <v>52</v>
      </c>
    </row>
    <row r="22" spans="1:10" s="317" customFormat="1" ht="15.75" customHeight="1">
      <c r="A22" s="130">
        <v>6</v>
      </c>
      <c r="B22" s="16" t="s">
        <v>968</v>
      </c>
      <c r="C22" s="16" t="s">
        <v>145</v>
      </c>
      <c r="D22" s="322">
        <v>85</v>
      </c>
      <c r="E22" s="322">
        <v>77</v>
      </c>
      <c r="F22" s="322">
        <v>75</v>
      </c>
      <c r="G22" s="131">
        <f t="shared" si="1"/>
        <v>237</v>
      </c>
      <c r="H22" s="319">
        <v>5</v>
      </c>
      <c r="I22" s="131">
        <v>1943</v>
      </c>
      <c r="J22" s="133">
        <v>50</v>
      </c>
    </row>
    <row r="23" spans="1:10" s="317" customFormat="1" ht="15.75" customHeight="1">
      <c r="A23" s="130">
        <v>7</v>
      </c>
      <c r="B23" s="16" t="s">
        <v>256</v>
      </c>
      <c r="C23" s="16" t="s">
        <v>124</v>
      </c>
      <c r="D23" s="131">
        <v>70</v>
      </c>
      <c r="E23" s="131">
        <v>79</v>
      </c>
      <c r="F23" s="131">
        <v>83</v>
      </c>
      <c r="G23" s="131">
        <f t="shared" si="1"/>
        <v>232</v>
      </c>
      <c r="H23" s="319">
        <v>3</v>
      </c>
      <c r="I23" s="131">
        <v>1925</v>
      </c>
      <c r="J23" s="133">
        <v>44</v>
      </c>
    </row>
    <row r="24" spans="1:10" s="317" customFormat="1" ht="15.75" customHeight="1">
      <c r="A24" s="130">
        <v>4</v>
      </c>
      <c r="B24" s="16" t="s">
        <v>969</v>
      </c>
      <c r="C24" s="16" t="s">
        <v>696</v>
      </c>
      <c r="D24" s="131">
        <v>87</v>
      </c>
      <c r="E24" s="131">
        <v>81</v>
      </c>
      <c r="F24" s="131">
        <v>71</v>
      </c>
      <c r="G24" s="131">
        <f t="shared" si="1"/>
        <v>239</v>
      </c>
      <c r="H24" s="319">
        <v>7</v>
      </c>
      <c r="I24" s="131">
        <v>1889</v>
      </c>
      <c r="J24" s="133">
        <v>40</v>
      </c>
    </row>
    <row r="25" spans="1:10" s="317" customFormat="1" ht="15.75" customHeight="1">
      <c r="A25" s="130">
        <v>5</v>
      </c>
      <c r="B25" s="16" t="s">
        <v>231</v>
      </c>
      <c r="C25" s="16" t="s">
        <v>124</v>
      </c>
      <c r="D25" s="131" t="s">
        <v>32</v>
      </c>
      <c r="E25" s="131"/>
      <c r="F25" s="131"/>
      <c r="G25" s="131">
        <f t="shared" si="1"/>
        <v>0</v>
      </c>
      <c r="H25" s="319">
        <v>0</v>
      </c>
      <c r="I25" s="131">
        <v>1668</v>
      </c>
      <c r="J25" s="133">
        <v>36</v>
      </c>
    </row>
    <row r="26" spans="1:10" s="317" customFormat="1" ht="15.75" customHeight="1">
      <c r="A26" s="130">
        <v>8</v>
      </c>
      <c r="B26" s="16" t="s">
        <v>970</v>
      </c>
      <c r="C26" s="16" t="s">
        <v>145</v>
      </c>
      <c r="D26" s="322">
        <v>71</v>
      </c>
      <c r="E26" s="322">
        <v>77</v>
      </c>
      <c r="F26" s="322">
        <v>80</v>
      </c>
      <c r="G26" s="131">
        <f t="shared" si="1"/>
        <v>228</v>
      </c>
      <c r="H26" s="319">
        <v>2</v>
      </c>
      <c r="I26" s="131">
        <v>1870</v>
      </c>
      <c r="J26" s="133">
        <v>25</v>
      </c>
    </row>
    <row r="27" spans="1:10" s="317" customFormat="1" ht="15.75" customHeight="1">
      <c r="A27" s="137">
        <v>2</v>
      </c>
      <c r="B27" s="24" t="s">
        <v>399</v>
      </c>
      <c r="C27" s="24" t="s">
        <v>109</v>
      </c>
      <c r="D27" s="138">
        <v>83</v>
      </c>
      <c r="E27" s="138">
        <v>82</v>
      </c>
      <c r="F27" s="138">
        <v>69</v>
      </c>
      <c r="G27" s="138">
        <f t="shared" si="1"/>
        <v>234</v>
      </c>
      <c r="H27" s="321">
        <v>4</v>
      </c>
      <c r="I27" s="138">
        <v>1826</v>
      </c>
      <c r="J27" s="140">
        <v>22</v>
      </c>
    </row>
    <row r="28" s="317" customFormat="1" ht="15.75" customHeight="1"/>
    <row r="29" s="317" customFormat="1" ht="15.75" customHeight="1">
      <c r="B29" s="4" t="s">
        <v>971</v>
      </c>
    </row>
    <row r="30" ht="15.75" customHeight="1">
      <c r="B30" s="22" t="s">
        <v>47</v>
      </c>
    </row>
    <row r="31" ht="15.75" customHeight="1">
      <c r="B31" s="4" t="s">
        <v>48</v>
      </c>
    </row>
    <row r="32" ht="15.75" customHeight="1">
      <c r="B32" s="4" t="s">
        <v>49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2">
        <v>5</v>
      </c>
      <c r="B5" s="43" t="s">
        <v>67</v>
      </c>
      <c r="C5" s="43" t="s">
        <v>68</v>
      </c>
      <c r="D5" s="44">
        <v>187</v>
      </c>
      <c r="E5" s="45">
        <v>6</v>
      </c>
      <c r="F5" s="44">
        <v>1481</v>
      </c>
      <c r="G5" s="46">
        <v>46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7">
        <v>2</v>
      </c>
      <c r="B6" s="48" t="s">
        <v>110</v>
      </c>
      <c r="C6" s="48" t="s">
        <v>77</v>
      </c>
      <c r="D6" s="49">
        <v>182</v>
      </c>
      <c r="E6" s="50">
        <v>5</v>
      </c>
      <c r="F6" s="49">
        <v>1262</v>
      </c>
      <c r="G6" s="51">
        <v>35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2">
        <v>3</v>
      </c>
      <c r="B7" s="48" t="s">
        <v>76</v>
      </c>
      <c r="C7" s="48" t="s">
        <v>77</v>
      </c>
      <c r="D7" s="49">
        <v>177</v>
      </c>
      <c r="E7" s="50">
        <v>4</v>
      </c>
      <c r="F7" s="49">
        <v>1246</v>
      </c>
      <c r="G7" s="51">
        <v>30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2">
        <v>1</v>
      </c>
      <c r="B8" s="48" t="s">
        <v>160</v>
      </c>
      <c r="C8" s="48" t="s">
        <v>68</v>
      </c>
      <c r="D8" s="50">
        <v>167</v>
      </c>
      <c r="E8" s="50">
        <v>3</v>
      </c>
      <c r="F8" s="53">
        <v>1361</v>
      </c>
      <c r="G8" s="54">
        <v>26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7">
        <v>4</v>
      </c>
      <c r="B9" s="48" t="s">
        <v>189</v>
      </c>
      <c r="C9" s="48" t="s">
        <v>77</v>
      </c>
      <c r="D9" s="49">
        <v>162</v>
      </c>
      <c r="E9" s="50">
        <v>2</v>
      </c>
      <c r="F9" s="49">
        <v>1317</v>
      </c>
      <c r="G9" s="51">
        <v>20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5">
        <v>6</v>
      </c>
      <c r="B10" s="56" t="s">
        <v>253</v>
      </c>
      <c r="C10" s="56" t="s">
        <v>119</v>
      </c>
      <c r="D10" s="57">
        <v>149</v>
      </c>
      <c r="E10" s="58">
        <v>1</v>
      </c>
      <c r="F10" s="57">
        <v>1220</v>
      </c>
      <c r="G10" s="59">
        <v>11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4" t="s">
        <v>295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22" t="s">
        <v>47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48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4" t="s">
        <v>49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H3" s="32"/>
      <c r="I3" s="1"/>
      <c r="J3" s="2" t="s">
        <v>24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0">
        <v>6</v>
      </c>
      <c r="B5" s="43" t="s">
        <v>12</v>
      </c>
      <c r="C5" s="43" t="s">
        <v>13</v>
      </c>
      <c r="D5" s="44">
        <v>178</v>
      </c>
      <c r="E5" s="45">
        <v>9</v>
      </c>
      <c r="F5" s="44">
        <v>1470</v>
      </c>
      <c r="G5" s="46">
        <v>70</v>
      </c>
      <c r="H5" s="32"/>
      <c r="I5" s="60">
        <v>2</v>
      </c>
      <c r="J5" s="43" t="s">
        <v>132</v>
      </c>
      <c r="K5" s="43" t="s">
        <v>21</v>
      </c>
      <c r="L5" s="44">
        <v>167</v>
      </c>
      <c r="M5" s="45">
        <v>7</v>
      </c>
      <c r="N5" s="44">
        <v>1402</v>
      </c>
      <c r="O5" s="46">
        <v>67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47">
        <v>8</v>
      </c>
      <c r="B6" s="48" t="s">
        <v>79</v>
      </c>
      <c r="C6" s="48" t="s">
        <v>80</v>
      </c>
      <c r="D6" s="49">
        <v>177</v>
      </c>
      <c r="E6" s="50">
        <v>8</v>
      </c>
      <c r="F6" s="49">
        <v>1434</v>
      </c>
      <c r="G6" s="51">
        <v>58</v>
      </c>
      <c r="H6" s="32"/>
      <c r="I6" s="52">
        <v>1</v>
      </c>
      <c r="J6" s="48" t="s">
        <v>140</v>
      </c>
      <c r="K6" s="48" t="s">
        <v>141</v>
      </c>
      <c r="L6" s="50">
        <v>170</v>
      </c>
      <c r="M6" s="50">
        <v>9</v>
      </c>
      <c r="N6" s="53">
        <v>1360</v>
      </c>
      <c r="O6" s="54">
        <v>55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2">
        <v>9</v>
      </c>
      <c r="B7" s="48" t="s">
        <v>98</v>
      </c>
      <c r="C7" s="48" t="s">
        <v>80</v>
      </c>
      <c r="D7" s="49">
        <v>175</v>
      </c>
      <c r="E7" s="50">
        <v>6</v>
      </c>
      <c r="F7" s="49">
        <v>1413</v>
      </c>
      <c r="G7" s="51">
        <v>45</v>
      </c>
      <c r="H7" s="32"/>
      <c r="I7" s="52">
        <v>7</v>
      </c>
      <c r="J7" s="48" t="s">
        <v>148</v>
      </c>
      <c r="K7" s="48" t="s">
        <v>11</v>
      </c>
      <c r="L7" s="49">
        <v>170</v>
      </c>
      <c r="M7" s="50">
        <v>9</v>
      </c>
      <c r="N7" s="49">
        <v>1350</v>
      </c>
      <c r="O7" s="51">
        <v>48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2">
        <v>7</v>
      </c>
      <c r="B8" s="48" t="s">
        <v>108</v>
      </c>
      <c r="C8" s="48" t="s">
        <v>109</v>
      </c>
      <c r="D8" s="49">
        <v>171</v>
      </c>
      <c r="E8" s="50">
        <v>4</v>
      </c>
      <c r="F8" s="49">
        <v>1405</v>
      </c>
      <c r="G8" s="51">
        <v>44</v>
      </c>
      <c r="H8" s="32"/>
      <c r="I8" s="52">
        <v>3</v>
      </c>
      <c r="J8" s="48" t="s">
        <v>14</v>
      </c>
      <c r="K8" s="48" t="s">
        <v>15</v>
      </c>
      <c r="L8" s="49">
        <v>166</v>
      </c>
      <c r="M8" s="50">
        <v>6</v>
      </c>
      <c r="N8" s="49">
        <v>1346</v>
      </c>
      <c r="O8" s="51">
        <v>46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47">
        <v>2</v>
      </c>
      <c r="B9" s="48" t="s">
        <v>118</v>
      </c>
      <c r="C9" s="48" t="s">
        <v>119</v>
      </c>
      <c r="D9" s="49">
        <v>176</v>
      </c>
      <c r="E9" s="50">
        <v>7</v>
      </c>
      <c r="F9" s="49">
        <v>1399</v>
      </c>
      <c r="G9" s="51">
        <v>40</v>
      </c>
      <c r="H9" s="32"/>
      <c r="I9" s="47">
        <v>8</v>
      </c>
      <c r="J9" s="48" t="s">
        <v>164</v>
      </c>
      <c r="K9" s="48" t="s">
        <v>165</v>
      </c>
      <c r="L9" s="49">
        <v>166</v>
      </c>
      <c r="M9" s="50">
        <v>6</v>
      </c>
      <c r="N9" s="49">
        <v>1325</v>
      </c>
      <c r="O9" s="51">
        <v>39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47">
        <v>4</v>
      </c>
      <c r="B10" s="48" t="s">
        <v>20</v>
      </c>
      <c r="C10" s="48" t="s">
        <v>21</v>
      </c>
      <c r="D10" s="49">
        <v>173</v>
      </c>
      <c r="E10" s="50">
        <v>5</v>
      </c>
      <c r="F10" s="49">
        <v>1358</v>
      </c>
      <c r="G10" s="51">
        <v>40</v>
      </c>
      <c r="H10" s="32"/>
      <c r="I10" s="52">
        <v>5</v>
      </c>
      <c r="J10" s="48" t="s">
        <v>147</v>
      </c>
      <c r="K10" s="48" t="s">
        <v>64</v>
      </c>
      <c r="L10" s="49" t="s">
        <v>32</v>
      </c>
      <c r="M10" s="50">
        <v>0</v>
      </c>
      <c r="N10" s="49">
        <v>1017</v>
      </c>
      <c r="O10" s="51">
        <v>39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2">
        <v>5</v>
      </c>
      <c r="B11" s="48" t="s">
        <v>120</v>
      </c>
      <c r="C11" s="48" t="s">
        <v>68</v>
      </c>
      <c r="D11" s="49">
        <v>166</v>
      </c>
      <c r="E11" s="50">
        <v>2</v>
      </c>
      <c r="F11" s="49">
        <v>1383</v>
      </c>
      <c r="G11" s="51">
        <v>32</v>
      </c>
      <c r="H11" s="32"/>
      <c r="I11" s="52">
        <v>9</v>
      </c>
      <c r="J11" s="48" t="s">
        <v>152</v>
      </c>
      <c r="K11" s="48" t="s">
        <v>52</v>
      </c>
      <c r="L11" s="49">
        <v>159</v>
      </c>
      <c r="M11" s="50">
        <v>4</v>
      </c>
      <c r="N11" s="49">
        <v>1316</v>
      </c>
      <c r="O11" s="51">
        <v>35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52">
        <v>1</v>
      </c>
      <c r="B12" s="48" t="s">
        <v>126</v>
      </c>
      <c r="C12" s="48" t="s">
        <v>114</v>
      </c>
      <c r="D12" s="50">
        <v>171</v>
      </c>
      <c r="E12" s="50">
        <v>4</v>
      </c>
      <c r="F12" s="53">
        <v>1357</v>
      </c>
      <c r="G12" s="54">
        <v>28</v>
      </c>
      <c r="H12" s="32"/>
      <c r="I12" s="47">
        <v>6</v>
      </c>
      <c r="J12" s="48" t="s">
        <v>167</v>
      </c>
      <c r="K12" s="48" t="s">
        <v>168</v>
      </c>
      <c r="L12" s="49">
        <v>152</v>
      </c>
      <c r="M12" s="50">
        <v>3</v>
      </c>
      <c r="N12" s="49">
        <v>1301</v>
      </c>
      <c r="O12" s="51">
        <v>33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61">
        <v>3</v>
      </c>
      <c r="B13" s="56" t="s">
        <v>44</v>
      </c>
      <c r="C13" s="56" t="s">
        <v>45</v>
      </c>
      <c r="D13" s="57" t="s">
        <v>32</v>
      </c>
      <c r="E13" s="58">
        <v>0</v>
      </c>
      <c r="F13" s="57">
        <v>347</v>
      </c>
      <c r="G13" s="59">
        <v>8</v>
      </c>
      <c r="H13" s="32"/>
      <c r="I13" s="55">
        <v>4</v>
      </c>
      <c r="J13" s="56" t="s">
        <v>127</v>
      </c>
      <c r="K13" s="56" t="s">
        <v>119</v>
      </c>
      <c r="L13" s="57" t="s">
        <v>32</v>
      </c>
      <c r="M13" s="58">
        <v>0</v>
      </c>
      <c r="N13" s="57">
        <v>0</v>
      </c>
      <c r="O13" s="59"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35</v>
      </c>
      <c r="C15" s="2"/>
      <c r="D15" s="2"/>
      <c r="E15" s="2"/>
      <c r="F15" s="2"/>
      <c r="G15" s="2"/>
      <c r="H15" s="32"/>
      <c r="I15" s="1"/>
      <c r="J15" s="2" t="s">
        <v>78</v>
      </c>
      <c r="K15" s="2"/>
      <c r="L15" s="2"/>
      <c r="M15" s="2"/>
      <c r="N15" s="2"/>
      <c r="O15" s="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2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2">
        <v>5</v>
      </c>
      <c r="B17" s="43" t="s">
        <v>163</v>
      </c>
      <c r="C17" s="43" t="s">
        <v>90</v>
      </c>
      <c r="D17" s="44">
        <v>152</v>
      </c>
      <c r="E17" s="45">
        <v>4</v>
      </c>
      <c r="F17" s="44">
        <v>1346</v>
      </c>
      <c r="G17" s="46">
        <v>62</v>
      </c>
      <c r="H17" s="32"/>
      <c r="I17" s="42">
        <v>3</v>
      </c>
      <c r="J17" s="43" t="s">
        <v>203</v>
      </c>
      <c r="K17" s="43" t="s">
        <v>187</v>
      </c>
      <c r="L17" s="44">
        <v>160</v>
      </c>
      <c r="M17" s="45">
        <v>4</v>
      </c>
      <c r="N17" s="44">
        <v>1313</v>
      </c>
      <c r="O17" s="46">
        <v>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2">
        <v>7</v>
      </c>
      <c r="B18" s="48" t="s">
        <v>201</v>
      </c>
      <c r="C18" s="48" t="s">
        <v>191</v>
      </c>
      <c r="D18" s="49">
        <v>167</v>
      </c>
      <c r="E18" s="50">
        <v>8</v>
      </c>
      <c r="F18" s="49">
        <v>1323</v>
      </c>
      <c r="G18" s="51">
        <v>56</v>
      </c>
      <c r="H18" s="32"/>
      <c r="I18" s="52">
        <v>5</v>
      </c>
      <c r="J18" s="48" t="s">
        <v>202</v>
      </c>
      <c r="K18" s="48" t="s">
        <v>191</v>
      </c>
      <c r="L18" s="49">
        <v>164</v>
      </c>
      <c r="M18" s="50">
        <v>6</v>
      </c>
      <c r="N18" s="49">
        <v>1302</v>
      </c>
      <c r="O18" s="51">
        <v>56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2">
        <v>1</v>
      </c>
      <c r="B19" s="48" t="s">
        <v>169</v>
      </c>
      <c r="C19" s="48" t="s">
        <v>90</v>
      </c>
      <c r="D19" s="50">
        <v>165</v>
      </c>
      <c r="E19" s="50">
        <v>5</v>
      </c>
      <c r="F19" s="53">
        <v>1331</v>
      </c>
      <c r="G19" s="54">
        <v>52</v>
      </c>
      <c r="H19" s="32"/>
      <c r="I19" s="47">
        <v>6</v>
      </c>
      <c r="J19" s="48" t="s">
        <v>204</v>
      </c>
      <c r="K19" s="48" t="s">
        <v>205</v>
      </c>
      <c r="L19" s="49">
        <v>173</v>
      </c>
      <c r="M19" s="50">
        <v>9</v>
      </c>
      <c r="N19" s="49">
        <v>1308</v>
      </c>
      <c r="O19" s="51">
        <v>52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47">
        <v>8</v>
      </c>
      <c r="B20" s="48" t="s">
        <v>195</v>
      </c>
      <c r="C20" s="48" t="s">
        <v>68</v>
      </c>
      <c r="D20" s="49">
        <v>167</v>
      </c>
      <c r="E20" s="50">
        <v>8</v>
      </c>
      <c r="F20" s="49">
        <v>1316</v>
      </c>
      <c r="G20" s="51">
        <v>52</v>
      </c>
      <c r="H20" s="32"/>
      <c r="I20" s="47">
        <v>4</v>
      </c>
      <c r="J20" s="48" t="s">
        <v>207</v>
      </c>
      <c r="K20" s="48" t="s">
        <v>119</v>
      </c>
      <c r="L20" s="49">
        <v>168</v>
      </c>
      <c r="M20" s="50">
        <v>8</v>
      </c>
      <c r="N20" s="49">
        <v>1298</v>
      </c>
      <c r="O20" s="51">
        <v>47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47">
        <v>2</v>
      </c>
      <c r="B21" s="48" t="s">
        <v>194</v>
      </c>
      <c r="C21" s="48" t="s">
        <v>168</v>
      </c>
      <c r="D21" s="49">
        <v>169</v>
      </c>
      <c r="E21" s="50">
        <v>9</v>
      </c>
      <c r="F21" s="49">
        <v>1275</v>
      </c>
      <c r="G21" s="51">
        <v>37</v>
      </c>
      <c r="H21" s="32"/>
      <c r="I21" s="52">
        <v>1</v>
      </c>
      <c r="J21" s="48" t="s">
        <v>209</v>
      </c>
      <c r="K21" s="48" t="s">
        <v>114</v>
      </c>
      <c r="L21" s="50">
        <v>161</v>
      </c>
      <c r="M21" s="50">
        <v>5</v>
      </c>
      <c r="N21" s="53">
        <v>1295</v>
      </c>
      <c r="O21" s="54">
        <v>46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7">
        <v>4</v>
      </c>
      <c r="B22" s="48" t="s">
        <v>172</v>
      </c>
      <c r="C22" s="48" t="s">
        <v>64</v>
      </c>
      <c r="D22" s="49">
        <v>167</v>
      </c>
      <c r="E22" s="50">
        <v>8</v>
      </c>
      <c r="F22" s="49">
        <v>1268</v>
      </c>
      <c r="G22" s="51">
        <v>36</v>
      </c>
      <c r="H22" s="32"/>
      <c r="I22" s="52">
        <v>7</v>
      </c>
      <c r="J22" s="48" t="s">
        <v>206</v>
      </c>
      <c r="K22" s="48" t="s">
        <v>191</v>
      </c>
      <c r="L22" s="49">
        <v>153</v>
      </c>
      <c r="M22" s="50">
        <v>2</v>
      </c>
      <c r="N22" s="49">
        <v>1286</v>
      </c>
      <c r="O22" s="51">
        <v>43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47">
        <v>6</v>
      </c>
      <c r="B23" s="48" t="s">
        <v>175</v>
      </c>
      <c r="C23" s="48" t="s">
        <v>68</v>
      </c>
      <c r="D23" s="49">
        <v>142</v>
      </c>
      <c r="E23" s="50">
        <v>3</v>
      </c>
      <c r="F23" s="49">
        <v>1214</v>
      </c>
      <c r="G23" s="51">
        <v>30</v>
      </c>
      <c r="H23" s="32"/>
      <c r="I23" s="47">
        <v>8</v>
      </c>
      <c r="J23" s="48" t="s">
        <v>211</v>
      </c>
      <c r="K23" s="48" t="s">
        <v>135</v>
      </c>
      <c r="L23" s="49">
        <v>167</v>
      </c>
      <c r="M23" s="50">
        <v>7</v>
      </c>
      <c r="N23" s="49">
        <v>1263</v>
      </c>
      <c r="O23" s="51">
        <v>36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52">
        <v>9</v>
      </c>
      <c r="B24" s="48" t="s">
        <v>217</v>
      </c>
      <c r="C24" s="48" t="s">
        <v>218</v>
      </c>
      <c r="D24" s="49" t="s">
        <v>32</v>
      </c>
      <c r="E24" s="50">
        <v>0</v>
      </c>
      <c r="F24" s="49">
        <v>792</v>
      </c>
      <c r="G24" s="51">
        <v>22</v>
      </c>
      <c r="H24" s="32"/>
      <c r="I24" s="47">
        <v>2</v>
      </c>
      <c r="J24" s="48" t="s">
        <v>219</v>
      </c>
      <c r="K24" s="48" t="s">
        <v>119</v>
      </c>
      <c r="L24" s="49">
        <v>160</v>
      </c>
      <c r="M24" s="50">
        <v>4</v>
      </c>
      <c r="N24" s="49">
        <v>1205</v>
      </c>
      <c r="O24" s="51">
        <v>21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61">
        <v>3</v>
      </c>
      <c r="B25" s="56" t="s">
        <v>198</v>
      </c>
      <c r="C25" s="56" t="s">
        <v>11</v>
      </c>
      <c r="D25" s="57" t="s">
        <v>32</v>
      </c>
      <c r="E25" s="58">
        <v>0</v>
      </c>
      <c r="F25" s="57">
        <v>447</v>
      </c>
      <c r="G25" s="59">
        <v>7</v>
      </c>
      <c r="H25" s="32"/>
      <c r="I25" s="61">
        <v>9</v>
      </c>
      <c r="J25" s="56" t="s">
        <v>221</v>
      </c>
      <c r="K25" s="56" t="s">
        <v>19</v>
      </c>
      <c r="L25" s="57" t="s">
        <v>32</v>
      </c>
      <c r="M25" s="58">
        <v>0</v>
      </c>
      <c r="N25" s="57">
        <v>0</v>
      </c>
      <c r="O25" s="59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104</v>
      </c>
      <c r="C27" s="2"/>
      <c r="D27" s="2"/>
      <c r="E27" s="2"/>
      <c r="F27" s="2"/>
      <c r="G27" s="2"/>
      <c r="H27" s="32"/>
      <c r="I27" s="1"/>
      <c r="J27" s="2" t="s">
        <v>105</v>
      </c>
      <c r="K27" s="2"/>
      <c r="L27" s="2"/>
      <c r="M27" s="2"/>
      <c r="N27" s="2"/>
      <c r="O27" s="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2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42">
        <v>5</v>
      </c>
      <c r="B29" s="43" t="s">
        <v>29</v>
      </c>
      <c r="C29" s="43" t="s">
        <v>30</v>
      </c>
      <c r="D29" s="44">
        <v>173</v>
      </c>
      <c r="E29" s="45">
        <v>9</v>
      </c>
      <c r="F29" s="44">
        <v>1344</v>
      </c>
      <c r="G29" s="46">
        <v>64</v>
      </c>
      <c r="H29" s="32"/>
      <c r="I29" s="60">
        <v>4</v>
      </c>
      <c r="J29" s="43" t="s">
        <v>266</v>
      </c>
      <c r="K29" s="43" t="s">
        <v>225</v>
      </c>
      <c r="L29" s="44">
        <v>155</v>
      </c>
      <c r="M29" s="45">
        <v>10</v>
      </c>
      <c r="N29" s="44">
        <v>1208</v>
      </c>
      <c r="O29" s="46">
        <v>66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47">
        <v>8</v>
      </c>
      <c r="B30" s="48" t="s">
        <v>226</v>
      </c>
      <c r="C30" s="48" t="s">
        <v>119</v>
      </c>
      <c r="D30" s="49">
        <v>158</v>
      </c>
      <c r="E30" s="50">
        <v>4</v>
      </c>
      <c r="F30" s="49">
        <v>1295</v>
      </c>
      <c r="G30" s="51">
        <v>58</v>
      </c>
      <c r="H30" s="32"/>
      <c r="I30" s="47">
        <v>10</v>
      </c>
      <c r="J30" s="48" t="s">
        <v>251</v>
      </c>
      <c r="K30" s="48" t="s">
        <v>252</v>
      </c>
      <c r="L30" s="49">
        <v>150</v>
      </c>
      <c r="M30" s="50">
        <v>9</v>
      </c>
      <c r="N30" s="49">
        <v>1217</v>
      </c>
      <c r="O30" s="51">
        <v>64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52">
        <v>1</v>
      </c>
      <c r="B31" s="48" t="s">
        <v>230</v>
      </c>
      <c r="C31" s="48" t="s">
        <v>119</v>
      </c>
      <c r="D31" s="50">
        <v>160</v>
      </c>
      <c r="E31" s="50">
        <v>5</v>
      </c>
      <c r="F31" s="53">
        <v>1282</v>
      </c>
      <c r="G31" s="54">
        <v>57</v>
      </c>
      <c r="H31" s="32"/>
      <c r="I31" s="47">
        <v>2</v>
      </c>
      <c r="J31" s="48" t="s">
        <v>254</v>
      </c>
      <c r="K31" s="48" t="s">
        <v>15</v>
      </c>
      <c r="L31" s="49">
        <v>136</v>
      </c>
      <c r="M31" s="50">
        <v>5</v>
      </c>
      <c r="N31" s="49">
        <v>1188</v>
      </c>
      <c r="O31" s="51">
        <v>60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52">
        <v>3</v>
      </c>
      <c r="B32" s="48" t="s">
        <v>249</v>
      </c>
      <c r="C32" s="48" t="s">
        <v>11</v>
      </c>
      <c r="D32" s="49">
        <v>172</v>
      </c>
      <c r="E32" s="50">
        <v>8</v>
      </c>
      <c r="F32" s="49">
        <v>1279</v>
      </c>
      <c r="G32" s="51">
        <v>55</v>
      </c>
      <c r="H32" s="32"/>
      <c r="I32" s="47">
        <v>8</v>
      </c>
      <c r="J32" s="48" t="s">
        <v>275</v>
      </c>
      <c r="K32" s="48" t="s">
        <v>225</v>
      </c>
      <c r="L32" s="49">
        <v>145</v>
      </c>
      <c r="M32" s="50">
        <v>7</v>
      </c>
      <c r="N32" s="49">
        <v>1159</v>
      </c>
      <c r="O32" s="51">
        <v>56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47">
        <v>6</v>
      </c>
      <c r="B33" s="48" t="s">
        <v>234</v>
      </c>
      <c r="C33" s="48" t="s">
        <v>191</v>
      </c>
      <c r="D33" s="49">
        <v>163</v>
      </c>
      <c r="E33" s="50">
        <v>7</v>
      </c>
      <c r="F33" s="49">
        <v>1257</v>
      </c>
      <c r="G33" s="51">
        <v>46</v>
      </c>
      <c r="H33" s="32"/>
      <c r="I33" s="47">
        <v>6</v>
      </c>
      <c r="J33" s="48" t="s">
        <v>270</v>
      </c>
      <c r="K33" s="48" t="s">
        <v>271</v>
      </c>
      <c r="L33" s="49">
        <v>141</v>
      </c>
      <c r="M33" s="50">
        <v>6</v>
      </c>
      <c r="N33" s="49">
        <v>1146</v>
      </c>
      <c r="O33" s="51">
        <v>51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52">
        <v>7</v>
      </c>
      <c r="B34" s="48" t="s">
        <v>248</v>
      </c>
      <c r="C34" s="48" t="s">
        <v>11</v>
      </c>
      <c r="D34" s="49">
        <v>163</v>
      </c>
      <c r="E34" s="50">
        <v>7</v>
      </c>
      <c r="F34" s="49">
        <v>1232</v>
      </c>
      <c r="G34" s="51">
        <v>39</v>
      </c>
      <c r="H34" s="32"/>
      <c r="I34" s="52">
        <v>9</v>
      </c>
      <c r="J34" s="48" t="s">
        <v>279</v>
      </c>
      <c r="K34" s="48" t="s">
        <v>168</v>
      </c>
      <c r="L34" s="49">
        <v>121</v>
      </c>
      <c r="M34" s="50">
        <v>4</v>
      </c>
      <c r="N34" s="49">
        <v>1102</v>
      </c>
      <c r="O34" s="51">
        <v>45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47">
        <v>4</v>
      </c>
      <c r="B35" s="48" t="s">
        <v>262</v>
      </c>
      <c r="C35" s="48" t="s">
        <v>19</v>
      </c>
      <c r="D35" s="49">
        <v>137</v>
      </c>
      <c r="E35" s="50">
        <v>3</v>
      </c>
      <c r="F35" s="49">
        <v>1119</v>
      </c>
      <c r="G35" s="51">
        <v>22</v>
      </c>
      <c r="H35" s="32"/>
      <c r="I35" s="52">
        <v>7</v>
      </c>
      <c r="J35" s="48" t="s">
        <v>278</v>
      </c>
      <c r="K35" s="48" t="s">
        <v>271</v>
      </c>
      <c r="L35" s="49">
        <v>149</v>
      </c>
      <c r="M35" s="50">
        <v>8</v>
      </c>
      <c r="N35" s="49">
        <v>1084</v>
      </c>
      <c r="O35" s="51">
        <v>43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52">
        <v>9</v>
      </c>
      <c r="B36" s="48" t="s">
        <v>18</v>
      </c>
      <c r="C36" s="48" t="s">
        <v>19</v>
      </c>
      <c r="D36" s="49">
        <v>135</v>
      </c>
      <c r="E36" s="50">
        <v>2</v>
      </c>
      <c r="F36" s="49">
        <v>1091</v>
      </c>
      <c r="G36" s="51">
        <v>19</v>
      </c>
      <c r="H36" s="32"/>
      <c r="I36" s="52">
        <v>3</v>
      </c>
      <c r="J36" s="48" t="s">
        <v>289</v>
      </c>
      <c r="K36" s="48" t="s">
        <v>70</v>
      </c>
      <c r="L36" s="49">
        <v>105</v>
      </c>
      <c r="M36" s="50">
        <v>3</v>
      </c>
      <c r="N36" s="49">
        <v>1023</v>
      </c>
      <c r="O36" s="51">
        <v>31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55">
        <v>2</v>
      </c>
      <c r="B37" s="56" t="s">
        <v>31</v>
      </c>
      <c r="C37" s="56" t="s">
        <v>11</v>
      </c>
      <c r="D37" s="57" t="s">
        <v>32</v>
      </c>
      <c r="E37" s="58">
        <v>0</v>
      </c>
      <c r="F37" s="57">
        <v>714</v>
      </c>
      <c r="G37" s="59">
        <v>9</v>
      </c>
      <c r="H37" s="32"/>
      <c r="I37" s="52">
        <v>1</v>
      </c>
      <c r="J37" s="48" t="s">
        <v>284</v>
      </c>
      <c r="K37" s="48" t="s">
        <v>271</v>
      </c>
      <c r="L37" s="50">
        <v>105</v>
      </c>
      <c r="M37" s="50">
        <v>3</v>
      </c>
      <c r="N37" s="53">
        <v>894</v>
      </c>
      <c r="O37" s="54">
        <v>19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61">
        <v>5</v>
      </c>
      <c r="J38" s="56" t="s">
        <v>291</v>
      </c>
      <c r="K38" s="56" t="s">
        <v>271</v>
      </c>
      <c r="L38" s="57">
        <v>104</v>
      </c>
      <c r="M38" s="58">
        <v>1</v>
      </c>
      <c r="N38" s="57">
        <v>785</v>
      </c>
      <c r="O38" s="59">
        <v>11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4" t="s">
        <v>295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22" t="s">
        <v>47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4" t="s">
        <v>48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4" t="s">
        <v>49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3" t="s">
        <v>298</v>
      </c>
      <c r="B4" s="64"/>
      <c r="C4" s="65">
        <v>512</v>
      </c>
      <c r="D4" s="64"/>
      <c r="E4" s="66" t="s">
        <v>9</v>
      </c>
      <c r="F4" s="67">
        <f>SUM(F5:F7)</f>
        <v>511</v>
      </c>
      <c r="G4" s="68" t="s">
        <v>299</v>
      </c>
      <c r="H4" s="63" t="s">
        <v>300</v>
      </c>
      <c r="I4" s="64"/>
      <c r="J4" s="65">
        <v>525</v>
      </c>
      <c r="K4" s="64"/>
      <c r="L4" s="66" t="s">
        <v>9</v>
      </c>
      <c r="M4" s="67">
        <f>SUM(M5:M7)</f>
        <v>525</v>
      </c>
      <c r="N4"/>
    </row>
    <row r="5" spans="1:14" ht="15.75" customHeight="1">
      <c r="A5" s="69" t="s">
        <v>118</v>
      </c>
      <c r="B5" s="70">
        <v>43</v>
      </c>
      <c r="C5" s="70">
        <v>42</v>
      </c>
      <c r="D5" s="70">
        <v>45</v>
      </c>
      <c r="E5" s="70">
        <v>46</v>
      </c>
      <c r="F5" s="71">
        <f>SUM(B5:E5)</f>
        <v>176</v>
      </c>
      <c r="G5"/>
      <c r="H5" s="69" t="s">
        <v>58</v>
      </c>
      <c r="I5" s="70">
        <v>44</v>
      </c>
      <c r="J5" s="70">
        <v>45</v>
      </c>
      <c r="K5" s="70">
        <v>49</v>
      </c>
      <c r="L5" s="70">
        <v>50</v>
      </c>
      <c r="M5" s="71">
        <f>SUM(I5:L5)</f>
        <v>188</v>
      </c>
      <c r="N5"/>
    </row>
    <row r="6" spans="1:14" ht="15.75" customHeight="1">
      <c r="A6" s="72" t="s">
        <v>159</v>
      </c>
      <c r="B6" s="73">
        <v>44</v>
      </c>
      <c r="C6" s="73">
        <v>36</v>
      </c>
      <c r="D6" s="73">
        <v>44</v>
      </c>
      <c r="E6" s="73">
        <v>45</v>
      </c>
      <c r="F6" s="19">
        <f>SUM(B6:E6)</f>
        <v>169</v>
      </c>
      <c r="G6"/>
      <c r="H6" s="72" t="s">
        <v>139</v>
      </c>
      <c r="I6" s="73">
        <v>43</v>
      </c>
      <c r="J6" s="73">
        <v>41</v>
      </c>
      <c r="K6" s="73">
        <v>39</v>
      </c>
      <c r="L6" s="73">
        <v>42</v>
      </c>
      <c r="M6" s="19">
        <f>SUM(I6:L6)</f>
        <v>165</v>
      </c>
      <c r="N6"/>
    </row>
    <row r="7" spans="1:14" ht="15.75" customHeight="1">
      <c r="A7" s="74" t="s">
        <v>301</v>
      </c>
      <c r="B7" s="75">
        <v>44</v>
      </c>
      <c r="C7" s="75">
        <v>41</v>
      </c>
      <c r="D7" s="75">
        <v>39</v>
      </c>
      <c r="E7" s="75">
        <v>42</v>
      </c>
      <c r="F7" s="76">
        <f>SUM(B7:E7)</f>
        <v>166</v>
      </c>
      <c r="G7"/>
      <c r="H7" s="77" t="s">
        <v>149</v>
      </c>
      <c r="I7" s="75">
        <v>42</v>
      </c>
      <c r="J7" s="75">
        <v>45</v>
      </c>
      <c r="K7" s="75">
        <v>43</v>
      </c>
      <c r="L7" s="75">
        <v>42</v>
      </c>
      <c r="M7" s="76">
        <f>SUM(I7:L7)</f>
        <v>172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78"/>
    </row>
    <row r="9" spans="1:14" ht="15.75" customHeight="1">
      <c r="A9" s="63" t="s">
        <v>302</v>
      </c>
      <c r="B9" s="64"/>
      <c r="C9" s="65">
        <v>534</v>
      </c>
      <c r="D9" s="64"/>
      <c r="E9" s="66" t="s">
        <v>9</v>
      </c>
      <c r="F9" s="67">
        <f>SUM(F10:F12)</f>
        <v>532</v>
      </c>
      <c r="G9" s="68" t="s">
        <v>299</v>
      </c>
      <c r="H9" s="63" t="s">
        <v>303</v>
      </c>
      <c r="I9" s="64"/>
      <c r="J9" s="65">
        <v>529</v>
      </c>
      <c r="K9" s="64"/>
      <c r="L9" s="66" t="s">
        <v>9</v>
      </c>
      <c r="M9" s="67">
        <f>SUM(M10:M12)</f>
        <v>510</v>
      </c>
      <c r="N9"/>
    </row>
    <row r="10" spans="1:32" ht="15.75" customHeight="1">
      <c r="A10" s="69" t="s">
        <v>120</v>
      </c>
      <c r="B10" s="70">
        <v>40</v>
      </c>
      <c r="C10" s="70">
        <v>46</v>
      </c>
      <c r="D10" s="70">
        <v>43</v>
      </c>
      <c r="E10" s="70">
        <v>42</v>
      </c>
      <c r="F10" s="71">
        <f>SUM(B10:E10)</f>
        <v>171</v>
      </c>
      <c r="G10"/>
      <c r="H10" s="69" t="s">
        <v>20</v>
      </c>
      <c r="I10" s="70">
        <v>43</v>
      </c>
      <c r="J10" s="70">
        <v>43</v>
      </c>
      <c r="K10" s="70">
        <v>43</v>
      </c>
      <c r="L10" s="70">
        <v>44</v>
      </c>
      <c r="M10" s="71">
        <f>SUM(I10:L10)</f>
        <v>173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72" t="s">
        <v>75</v>
      </c>
      <c r="B11" s="73">
        <v>41</v>
      </c>
      <c r="C11" s="73">
        <v>45</v>
      </c>
      <c r="D11" s="73">
        <v>42</v>
      </c>
      <c r="E11" s="73">
        <v>46</v>
      </c>
      <c r="F11" s="19">
        <f>SUM(B11:E11)</f>
        <v>174</v>
      </c>
      <c r="G11"/>
      <c r="H11" s="72" t="s">
        <v>146</v>
      </c>
      <c r="I11" s="73">
        <v>38</v>
      </c>
      <c r="J11" s="73">
        <v>38</v>
      </c>
      <c r="K11" s="73">
        <v>38</v>
      </c>
      <c r="L11" s="73">
        <v>37</v>
      </c>
      <c r="M11" s="19">
        <f>SUM(I11:L11)</f>
        <v>151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77" t="s">
        <v>67</v>
      </c>
      <c r="B12" s="75">
        <v>46</v>
      </c>
      <c r="C12" s="75">
        <v>45</v>
      </c>
      <c r="D12" s="75">
        <v>48</v>
      </c>
      <c r="E12" s="75">
        <v>48</v>
      </c>
      <c r="F12" s="76">
        <f>SUM(B12:E12)</f>
        <v>187</v>
      </c>
      <c r="G12"/>
      <c r="H12" s="77" t="s">
        <v>66</v>
      </c>
      <c r="I12" s="75">
        <v>48</v>
      </c>
      <c r="J12" s="75">
        <v>45</v>
      </c>
      <c r="K12" s="75">
        <v>45</v>
      </c>
      <c r="L12" s="75">
        <v>48</v>
      </c>
      <c r="M12" s="76">
        <f>SUM(I12:L12)</f>
        <v>186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3" t="s">
        <v>304</v>
      </c>
      <c r="B14" s="64"/>
      <c r="C14" s="65">
        <v>516</v>
      </c>
      <c r="D14" s="64"/>
      <c r="E14" s="66" t="s">
        <v>9</v>
      </c>
      <c r="F14" s="67">
        <f>SUM(F15:F17)</f>
        <v>519</v>
      </c>
      <c r="G14" s="68" t="s">
        <v>299</v>
      </c>
      <c r="H14" s="63" t="s">
        <v>305</v>
      </c>
      <c r="I14" s="64"/>
      <c r="J14" s="65">
        <v>538</v>
      </c>
      <c r="K14" s="64"/>
      <c r="L14" s="66" t="s">
        <v>9</v>
      </c>
      <c r="M14" s="67">
        <f>SUM(M15:M17)</f>
        <v>535</v>
      </c>
      <c r="N14"/>
    </row>
    <row r="15" spans="1:14" ht="15.75" customHeight="1">
      <c r="A15" s="69" t="s">
        <v>69</v>
      </c>
      <c r="B15" s="70">
        <v>46</v>
      </c>
      <c r="C15" s="70">
        <v>44</v>
      </c>
      <c r="D15" s="70">
        <v>46</v>
      </c>
      <c r="E15" s="70">
        <v>48</v>
      </c>
      <c r="F15" s="71">
        <f>SUM(B15:E15)</f>
        <v>184</v>
      </c>
      <c r="G15"/>
      <c r="H15" s="69" t="s">
        <v>142</v>
      </c>
      <c r="I15" s="70">
        <v>48</v>
      </c>
      <c r="J15" s="70">
        <v>40</v>
      </c>
      <c r="K15" s="70">
        <v>38</v>
      </c>
      <c r="L15" s="70">
        <v>44</v>
      </c>
      <c r="M15" s="71">
        <f>SUM(I15:L15)</f>
        <v>170</v>
      </c>
      <c r="N15"/>
    </row>
    <row r="16" spans="1:14" ht="15.75" customHeight="1">
      <c r="A16" s="72" t="s">
        <v>122</v>
      </c>
      <c r="B16" s="73">
        <v>45</v>
      </c>
      <c r="C16" s="73">
        <v>46</v>
      </c>
      <c r="D16" s="73">
        <v>43</v>
      </c>
      <c r="E16" s="73">
        <v>41</v>
      </c>
      <c r="F16" s="19">
        <f>SUM(B16:E16)</f>
        <v>175</v>
      </c>
      <c r="G16"/>
      <c r="H16" s="72" t="s">
        <v>60</v>
      </c>
      <c r="I16" s="73">
        <v>47</v>
      </c>
      <c r="J16" s="73">
        <v>45</v>
      </c>
      <c r="K16" s="73">
        <v>45</v>
      </c>
      <c r="L16" s="73">
        <v>45</v>
      </c>
      <c r="M16" s="19">
        <f>SUM(I16:L16)</f>
        <v>182</v>
      </c>
      <c r="N16"/>
    </row>
    <row r="17" spans="1:14" ht="15.75" customHeight="1">
      <c r="A17" s="77" t="s">
        <v>192</v>
      </c>
      <c r="B17" s="75">
        <v>44</v>
      </c>
      <c r="C17" s="75">
        <v>38</v>
      </c>
      <c r="D17" s="75">
        <v>36</v>
      </c>
      <c r="E17" s="75">
        <v>42</v>
      </c>
      <c r="F17" s="76">
        <f>SUM(B17:E17)</f>
        <v>160</v>
      </c>
      <c r="G17"/>
      <c r="H17" s="77" t="s">
        <v>73</v>
      </c>
      <c r="I17" s="75">
        <v>47</v>
      </c>
      <c r="J17" s="75">
        <v>44</v>
      </c>
      <c r="K17" s="75">
        <v>46</v>
      </c>
      <c r="L17" s="75">
        <v>46</v>
      </c>
      <c r="M17" s="76">
        <f>SUM(I17:L17)</f>
        <v>183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79" t="s">
        <v>3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8:14" ht="15.75" customHeight="1">
      <c r="H20" s="81" t="s">
        <v>305</v>
      </c>
      <c r="I20" s="70">
        <v>8</v>
      </c>
      <c r="J20" s="70">
        <v>8</v>
      </c>
      <c r="K20" s="70"/>
      <c r="L20" s="70"/>
      <c r="M20" s="70">
        <v>4282</v>
      </c>
      <c r="N20" s="71">
        <v>16</v>
      </c>
    </row>
    <row r="21" spans="8:14" ht="15.75" customHeight="1">
      <c r="H21" s="72" t="s">
        <v>302</v>
      </c>
      <c r="I21" s="73">
        <v>8</v>
      </c>
      <c r="J21" s="73">
        <v>7</v>
      </c>
      <c r="K21" s="73"/>
      <c r="L21" s="73">
        <v>1</v>
      </c>
      <c r="M21" s="73">
        <v>4276</v>
      </c>
      <c r="N21" s="19">
        <v>14</v>
      </c>
    </row>
    <row r="22" spans="8:14" ht="15.75" customHeight="1">
      <c r="H22" s="72" t="s">
        <v>300</v>
      </c>
      <c r="I22" s="73">
        <v>8</v>
      </c>
      <c r="J22" s="73">
        <v>4</v>
      </c>
      <c r="K22" s="73"/>
      <c r="L22" s="73">
        <v>4</v>
      </c>
      <c r="M22" s="73">
        <v>4153</v>
      </c>
      <c r="N22" s="19">
        <v>8</v>
      </c>
    </row>
    <row r="23" spans="8:14" ht="15.75" customHeight="1">
      <c r="H23" s="72" t="s">
        <v>303</v>
      </c>
      <c r="I23" s="73">
        <v>8</v>
      </c>
      <c r="J23" s="73">
        <v>3</v>
      </c>
      <c r="K23" s="73"/>
      <c r="L23" s="73">
        <v>5</v>
      </c>
      <c r="M23" s="73">
        <v>4125</v>
      </c>
      <c r="N23" s="19">
        <v>6</v>
      </c>
    </row>
    <row r="24" spans="8:14" ht="15.75" customHeight="1">
      <c r="H24" s="72" t="s">
        <v>304</v>
      </c>
      <c r="I24" s="73">
        <v>8</v>
      </c>
      <c r="J24" s="73">
        <v>1</v>
      </c>
      <c r="K24" s="73"/>
      <c r="L24" s="73">
        <v>7</v>
      </c>
      <c r="M24" s="73">
        <v>4061</v>
      </c>
      <c r="N24" s="19">
        <v>2</v>
      </c>
    </row>
    <row r="25" spans="8:14" ht="15.75" customHeight="1">
      <c r="H25" s="77" t="s">
        <v>298</v>
      </c>
      <c r="I25" s="82">
        <v>8</v>
      </c>
      <c r="J25" s="82">
        <v>1</v>
      </c>
      <c r="K25" s="82"/>
      <c r="L25" s="82">
        <v>7</v>
      </c>
      <c r="M25" s="82">
        <v>4007</v>
      </c>
      <c r="N25" s="83">
        <v>2</v>
      </c>
    </row>
    <row r="26" ht="15.75" customHeight="1">
      <c r="H26" s="84"/>
    </row>
    <row r="27" spans="1:14" ht="15.75" customHeight="1">
      <c r="A27" s="85"/>
      <c r="B27" s="85"/>
      <c r="C27" s="85"/>
      <c r="D27" s="85"/>
      <c r="E27" s="85"/>
      <c r="F27" s="85"/>
      <c r="G27" s="86"/>
      <c r="H27" s="85"/>
      <c r="I27" s="85"/>
      <c r="J27" s="85"/>
      <c r="K27" s="85"/>
      <c r="L27" s="85"/>
      <c r="M27" s="85"/>
      <c r="N27" s="85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3" t="s">
        <v>311</v>
      </c>
      <c r="B30" s="64"/>
      <c r="C30" s="65">
        <v>496</v>
      </c>
      <c r="D30" s="64"/>
      <c r="E30" s="66" t="s">
        <v>9</v>
      </c>
      <c r="F30" s="67">
        <f>SUM(F31:F33)</f>
        <v>476</v>
      </c>
      <c r="G30" s="68" t="s">
        <v>299</v>
      </c>
      <c r="H30" s="63" t="s">
        <v>312</v>
      </c>
      <c r="I30" s="64"/>
      <c r="J30" s="65">
        <v>512</v>
      </c>
      <c r="K30" s="64"/>
      <c r="L30" s="66" t="s">
        <v>9</v>
      </c>
      <c r="M30" s="67">
        <f>SUM(M31:M33)</f>
        <v>528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69" t="s">
        <v>175</v>
      </c>
      <c r="B31" s="70">
        <v>40</v>
      </c>
      <c r="C31" s="70">
        <v>38</v>
      </c>
      <c r="D31" s="70">
        <v>32</v>
      </c>
      <c r="E31" s="70">
        <v>32</v>
      </c>
      <c r="F31" s="71">
        <f>SUM(B31:E31)</f>
        <v>142</v>
      </c>
      <c r="G31"/>
      <c r="H31" s="69" t="s">
        <v>148</v>
      </c>
      <c r="I31" s="70">
        <v>43</v>
      </c>
      <c r="J31" s="70">
        <v>43</v>
      </c>
      <c r="K31" s="70">
        <v>44</v>
      </c>
      <c r="L31" s="70">
        <v>42</v>
      </c>
      <c r="M31" s="71">
        <f>SUM(I31:L31)</f>
        <v>172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72" t="s">
        <v>160</v>
      </c>
      <c r="B32" s="73">
        <v>40</v>
      </c>
      <c r="C32" s="73">
        <v>45</v>
      </c>
      <c r="D32" s="73">
        <v>41</v>
      </c>
      <c r="E32" s="73">
        <v>41</v>
      </c>
      <c r="F32" s="19">
        <f>SUM(B32:E32)</f>
        <v>167</v>
      </c>
      <c r="G32"/>
      <c r="H32" s="72" t="s">
        <v>136</v>
      </c>
      <c r="I32" s="73">
        <v>42</v>
      </c>
      <c r="J32" s="73">
        <v>44</v>
      </c>
      <c r="K32" s="73">
        <v>46</v>
      </c>
      <c r="L32" s="73">
        <v>48</v>
      </c>
      <c r="M32" s="19">
        <f>SUM(I32:L32)</f>
        <v>180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77" t="s">
        <v>195</v>
      </c>
      <c r="B33" s="75">
        <v>44</v>
      </c>
      <c r="C33" s="75">
        <v>40</v>
      </c>
      <c r="D33" s="75">
        <v>46</v>
      </c>
      <c r="E33" s="75">
        <v>37</v>
      </c>
      <c r="F33" s="76">
        <f>SUM(B33:E33)</f>
        <v>167</v>
      </c>
      <c r="G33"/>
      <c r="H33" s="77" t="s">
        <v>10</v>
      </c>
      <c r="I33" s="75">
        <v>44</v>
      </c>
      <c r="J33" s="75">
        <v>41</v>
      </c>
      <c r="K33" s="75">
        <v>46</v>
      </c>
      <c r="L33" s="75">
        <v>45</v>
      </c>
      <c r="M33" s="76">
        <f>SUM(I33:L33)</f>
        <v>176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3" t="s">
        <v>313</v>
      </c>
      <c r="B35" s="64"/>
      <c r="C35" s="65">
        <v>494</v>
      </c>
      <c r="D35" s="64"/>
      <c r="E35" s="66" t="s">
        <v>9</v>
      </c>
      <c r="F35" s="67">
        <f>SUM(F36:F38)</f>
        <v>508</v>
      </c>
      <c r="G35" s="68" t="s">
        <v>299</v>
      </c>
      <c r="H35" s="63" t="s">
        <v>314</v>
      </c>
      <c r="I35" s="64"/>
      <c r="J35" s="65">
        <v>510</v>
      </c>
      <c r="K35" s="64"/>
      <c r="L35" s="66" t="s">
        <v>9</v>
      </c>
      <c r="M35" s="67">
        <f>SUM(M36:M38)</f>
        <v>531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69" t="s">
        <v>132</v>
      </c>
      <c r="B36" s="70">
        <v>44</v>
      </c>
      <c r="C36" s="70">
        <v>42</v>
      </c>
      <c r="D36" s="70">
        <v>38</v>
      </c>
      <c r="E36" s="70">
        <v>43</v>
      </c>
      <c r="F36" s="71">
        <f>SUM(B36:E36)</f>
        <v>167</v>
      </c>
      <c r="G36"/>
      <c r="H36" s="69" t="s">
        <v>210</v>
      </c>
      <c r="I36" s="70">
        <v>47</v>
      </c>
      <c r="J36" s="70">
        <v>39</v>
      </c>
      <c r="K36" s="70">
        <v>43</v>
      </c>
      <c r="L36" s="70">
        <v>38</v>
      </c>
      <c r="M36" s="71">
        <f>SUM(I36:L36)</f>
        <v>167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72" t="s">
        <v>183</v>
      </c>
      <c r="B37" s="73">
        <v>44</v>
      </c>
      <c r="C37" s="73">
        <v>42</v>
      </c>
      <c r="D37" s="73">
        <v>41</v>
      </c>
      <c r="E37" s="73">
        <v>42</v>
      </c>
      <c r="F37" s="19">
        <f>SUM(B37:E37)</f>
        <v>169</v>
      </c>
      <c r="G37"/>
      <c r="H37" s="72" t="s">
        <v>84</v>
      </c>
      <c r="I37" s="73">
        <v>48</v>
      </c>
      <c r="J37" s="73">
        <v>45</v>
      </c>
      <c r="K37" s="73">
        <v>45</v>
      </c>
      <c r="L37" s="73">
        <v>45</v>
      </c>
      <c r="M37" s="19">
        <f>SUM(I37:L37)</f>
        <v>183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77" t="s">
        <v>180</v>
      </c>
      <c r="B38" s="75">
        <v>45</v>
      </c>
      <c r="C38" s="75">
        <v>40</v>
      </c>
      <c r="D38" s="75">
        <v>44</v>
      </c>
      <c r="E38" s="75">
        <v>43</v>
      </c>
      <c r="F38" s="76">
        <f>SUM(B38:E38)</f>
        <v>172</v>
      </c>
      <c r="G38"/>
      <c r="H38" s="77" t="s">
        <v>117</v>
      </c>
      <c r="I38" s="75">
        <v>42</v>
      </c>
      <c r="J38" s="75">
        <v>48</v>
      </c>
      <c r="K38" s="75">
        <v>45</v>
      </c>
      <c r="L38" s="75">
        <v>46</v>
      </c>
      <c r="M38" s="76">
        <f>SUM(I38:L38)</f>
        <v>181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3" t="s">
        <v>315</v>
      </c>
      <c r="B40" s="64"/>
      <c r="C40" s="65">
        <v>507</v>
      </c>
      <c r="D40" s="64"/>
      <c r="E40" s="66" t="s">
        <v>9</v>
      </c>
      <c r="F40" s="67">
        <f>SUM(F41:F43)</f>
        <v>492</v>
      </c>
      <c r="G40" s="68" t="s">
        <v>299</v>
      </c>
      <c r="H40" s="63" t="s">
        <v>316</v>
      </c>
      <c r="I40" s="64"/>
      <c r="J40" s="65">
        <v>503</v>
      </c>
      <c r="K40" s="64"/>
      <c r="L40" s="66" t="s">
        <v>9</v>
      </c>
      <c r="M40" s="67">
        <f>SUM(M41:M43)</f>
        <v>497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69" t="s">
        <v>184</v>
      </c>
      <c r="B41" s="70">
        <v>41</v>
      </c>
      <c r="C41" s="70">
        <v>41</v>
      </c>
      <c r="D41" s="70">
        <v>41</v>
      </c>
      <c r="E41" s="70">
        <v>43</v>
      </c>
      <c r="F41" s="71">
        <f>SUM(B41:E41)</f>
        <v>166</v>
      </c>
      <c r="G41"/>
      <c r="H41" s="69" t="s">
        <v>162</v>
      </c>
      <c r="I41" s="70">
        <v>46</v>
      </c>
      <c r="J41" s="70">
        <v>38</v>
      </c>
      <c r="K41" s="70">
        <v>35</v>
      </c>
      <c r="L41" s="70">
        <v>39</v>
      </c>
      <c r="M41" s="71">
        <f>SUM(I41:L41)</f>
        <v>158</v>
      </c>
      <c r="N41"/>
      <c r="O41" s="32"/>
      <c r="P41" s="32"/>
      <c r="Q41" s="32"/>
      <c r="R41" s="32"/>
      <c r="S41" s="32"/>
      <c r="T41" s="32"/>
    </row>
    <row r="42" spans="1:20" ht="15.75" customHeight="1">
      <c r="A42" s="72" t="s">
        <v>89</v>
      </c>
      <c r="B42" s="73">
        <v>46</v>
      </c>
      <c r="C42" s="73">
        <v>40</v>
      </c>
      <c r="D42" s="73">
        <v>44</v>
      </c>
      <c r="E42" s="73">
        <v>44</v>
      </c>
      <c r="F42" s="19">
        <f>SUM(B42:E42)</f>
        <v>174</v>
      </c>
      <c r="G42"/>
      <c r="H42" s="72" t="s">
        <v>108</v>
      </c>
      <c r="I42" s="73">
        <v>43</v>
      </c>
      <c r="J42" s="73">
        <v>46</v>
      </c>
      <c r="K42" s="73">
        <v>41</v>
      </c>
      <c r="L42" s="73">
        <v>41</v>
      </c>
      <c r="M42" s="19">
        <f>SUM(I42:L42)</f>
        <v>171</v>
      </c>
      <c r="N42"/>
      <c r="O42" s="32"/>
      <c r="P42" s="32"/>
      <c r="Q42" s="32"/>
      <c r="R42" s="32"/>
      <c r="S42" s="32"/>
      <c r="T42" s="32"/>
    </row>
    <row r="43" spans="1:20" ht="15.75" customHeight="1">
      <c r="A43" s="77" t="s">
        <v>163</v>
      </c>
      <c r="B43" s="75">
        <v>38</v>
      </c>
      <c r="C43" s="75">
        <v>41</v>
      </c>
      <c r="D43" s="75">
        <v>36</v>
      </c>
      <c r="E43" s="75">
        <v>37</v>
      </c>
      <c r="F43" s="76">
        <f>SUM(B43:E43)</f>
        <v>152</v>
      </c>
      <c r="G43"/>
      <c r="H43" s="77" t="s">
        <v>179</v>
      </c>
      <c r="I43" s="75">
        <v>43</v>
      </c>
      <c r="J43" s="75">
        <v>43</v>
      </c>
      <c r="K43" s="75">
        <v>39</v>
      </c>
      <c r="L43" s="75">
        <v>43</v>
      </c>
      <c r="M43" s="76">
        <f>SUM(I43:L43)</f>
        <v>168</v>
      </c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79" t="s">
        <v>24</v>
      </c>
      <c r="I45" s="80" t="s">
        <v>306</v>
      </c>
      <c r="J45" s="80" t="s">
        <v>307</v>
      </c>
      <c r="K45" s="80" t="s">
        <v>308</v>
      </c>
      <c r="L45" s="80" t="s">
        <v>309</v>
      </c>
      <c r="M45" s="80" t="s">
        <v>8</v>
      </c>
      <c r="N45" s="10" t="s">
        <v>310</v>
      </c>
    </row>
    <row r="46" spans="8:16" ht="15.75" customHeight="1">
      <c r="H46" s="87" t="s">
        <v>316</v>
      </c>
      <c r="I46" s="88">
        <v>8</v>
      </c>
      <c r="J46" s="88">
        <v>6</v>
      </c>
      <c r="K46" s="88"/>
      <c r="L46" s="88">
        <v>2</v>
      </c>
      <c r="M46" s="88">
        <v>4100</v>
      </c>
      <c r="N46" s="89">
        <v>12</v>
      </c>
      <c r="O46" s="32"/>
      <c r="P46" s="32"/>
    </row>
    <row r="47" spans="8:16" ht="15.75" customHeight="1">
      <c r="H47" s="90" t="s">
        <v>312</v>
      </c>
      <c r="I47" s="91">
        <v>8</v>
      </c>
      <c r="J47" s="91">
        <v>5</v>
      </c>
      <c r="K47" s="91"/>
      <c r="L47" s="91">
        <v>3</v>
      </c>
      <c r="M47" s="91">
        <v>4153</v>
      </c>
      <c r="N47" s="37">
        <v>10</v>
      </c>
      <c r="O47" s="32"/>
      <c r="P47" s="32"/>
    </row>
    <row r="48" spans="8:16" ht="15.75" customHeight="1">
      <c r="H48" s="90" t="s">
        <v>313</v>
      </c>
      <c r="I48" s="91">
        <v>8</v>
      </c>
      <c r="J48" s="91">
        <v>5</v>
      </c>
      <c r="K48" s="91"/>
      <c r="L48" s="91">
        <v>3</v>
      </c>
      <c r="M48" s="91">
        <v>4129</v>
      </c>
      <c r="N48" s="37">
        <v>10</v>
      </c>
      <c r="O48" s="32"/>
      <c r="P48" s="32"/>
    </row>
    <row r="49" spans="8:16" ht="15.75" customHeight="1">
      <c r="H49" s="90" t="s">
        <v>315</v>
      </c>
      <c r="I49" s="91">
        <v>8</v>
      </c>
      <c r="J49" s="91">
        <v>5</v>
      </c>
      <c r="K49" s="91"/>
      <c r="L49" s="91">
        <v>3</v>
      </c>
      <c r="M49" s="91">
        <v>4101</v>
      </c>
      <c r="N49" s="37">
        <v>10</v>
      </c>
      <c r="O49" s="32"/>
      <c r="P49" s="32"/>
    </row>
    <row r="50" spans="8:16" ht="15.75" customHeight="1">
      <c r="H50" s="90" t="s">
        <v>314</v>
      </c>
      <c r="I50" s="91">
        <v>8</v>
      </c>
      <c r="J50" s="91">
        <v>3</v>
      </c>
      <c r="K50" s="91"/>
      <c r="L50" s="91">
        <v>5</v>
      </c>
      <c r="M50" s="91">
        <v>4062</v>
      </c>
      <c r="N50" s="37">
        <v>6</v>
      </c>
      <c r="O50" s="32"/>
      <c r="P50" s="32"/>
    </row>
    <row r="51" spans="1:16" ht="15.75" customHeight="1">
      <c r="A51" s="4" t="s">
        <v>176</v>
      </c>
      <c r="H51" s="92" t="s">
        <v>311</v>
      </c>
      <c r="I51" s="93">
        <v>8</v>
      </c>
      <c r="J51" s="93"/>
      <c r="K51" s="93"/>
      <c r="L51" s="93">
        <v>8</v>
      </c>
      <c r="M51" s="93">
        <v>3891</v>
      </c>
      <c r="N51" s="94">
        <v>0</v>
      </c>
      <c r="O51" s="32"/>
      <c r="P51" s="32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2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6" t="s">
        <v>2</v>
      </c>
    </row>
    <row r="3" spans="1:32" s="2" customFormat="1" ht="15.75" customHeight="1">
      <c r="A3" s="2" t="s">
        <v>35</v>
      </c>
      <c r="G3" s="1"/>
      <c r="AB3" s="4"/>
      <c r="AC3" s="4"/>
      <c r="AD3" s="4"/>
      <c r="AE3" s="4"/>
      <c r="AF3" s="4"/>
    </row>
    <row r="4" spans="1:20" ht="15.75" customHeight="1">
      <c r="A4" s="63" t="s">
        <v>317</v>
      </c>
      <c r="B4" s="64"/>
      <c r="C4" s="65">
        <v>488</v>
      </c>
      <c r="D4" s="64"/>
      <c r="E4" s="66" t="s">
        <v>9</v>
      </c>
      <c r="F4" s="67">
        <f>SUM(F5:F7)-13</f>
        <v>496</v>
      </c>
      <c r="G4" s="68" t="s">
        <v>299</v>
      </c>
      <c r="H4" s="63" t="s">
        <v>318</v>
      </c>
      <c r="I4" s="64"/>
      <c r="J4" s="65">
        <v>486</v>
      </c>
      <c r="K4" s="64"/>
      <c r="L4" s="66" t="s">
        <v>9</v>
      </c>
      <c r="M4" s="67">
        <f>SUM(M5:M7)</f>
        <v>490</v>
      </c>
      <c r="N4"/>
      <c r="O4" s="32"/>
      <c r="P4" s="32"/>
      <c r="Q4" s="32"/>
      <c r="R4" s="32"/>
      <c r="S4" s="32"/>
      <c r="T4" s="32"/>
    </row>
    <row r="5" spans="1:20" ht="15.75" customHeight="1">
      <c r="A5" s="69" t="s">
        <v>319</v>
      </c>
      <c r="B5" s="70">
        <v>46</v>
      </c>
      <c r="C5" s="70">
        <v>39</v>
      </c>
      <c r="D5" s="70">
        <v>38</v>
      </c>
      <c r="E5" s="70">
        <v>42</v>
      </c>
      <c r="F5" s="71">
        <f>SUM(B5:E5)</f>
        <v>165</v>
      </c>
      <c r="G5"/>
      <c r="H5" s="69" t="s">
        <v>190</v>
      </c>
      <c r="I5" s="70">
        <v>41</v>
      </c>
      <c r="J5" s="70">
        <v>45</v>
      </c>
      <c r="K5" s="70">
        <v>42</v>
      </c>
      <c r="L5" s="70">
        <v>42</v>
      </c>
      <c r="M5" s="71">
        <f>SUM(I5:L5)</f>
        <v>170</v>
      </c>
      <c r="N5"/>
      <c r="O5" s="32"/>
      <c r="P5" s="32"/>
      <c r="Q5" s="32"/>
      <c r="R5" s="32"/>
      <c r="S5" s="32"/>
      <c r="T5" s="32"/>
    </row>
    <row r="6" spans="1:20" ht="15.75" customHeight="1">
      <c r="A6" s="95" t="s">
        <v>320</v>
      </c>
      <c r="B6" s="73">
        <v>44</v>
      </c>
      <c r="C6" s="73">
        <v>41</v>
      </c>
      <c r="D6" s="73">
        <v>39</v>
      </c>
      <c r="E6" s="73">
        <v>37</v>
      </c>
      <c r="F6" s="19">
        <f>SUM(B6:E6)</f>
        <v>161</v>
      </c>
      <c r="G6"/>
      <c r="H6" s="72" t="s">
        <v>201</v>
      </c>
      <c r="I6" s="73">
        <v>42</v>
      </c>
      <c r="J6" s="73">
        <v>38</v>
      </c>
      <c r="K6" s="73">
        <v>43</v>
      </c>
      <c r="L6" s="73">
        <v>44</v>
      </c>
      <c r="M6" s="19">
        <f>SUM(I6:L6)</f>
        <v>167</v>
      </c>
      <c r="N6"/>
      <c r="O6" s="32"/>
      <c r="P6" s="32"/>
      <c r="Q6" s="32"/>
      <c r="R6" s="32"/>
      <c r="S6" s="32"/>
      <c r="T6" s="32"/>
    </row>
    <row r="7" spans="1:20" ht="15.75" customHeight="1">
      <c r="A7" s="77" t="s">
        <v>156</v>
      </c>
      <c r="B7" s="75">
        <v>46</v>
      </c>
      <c r="C7" s="75">
        <v>44</v>
      </c>
      <c r="D7" s="75">
        <v>45</v>
      </c>
      <c r="E7" s="75">
        <v>48</v>
      </c>
      <c r="F7" s="76">
        <f>SUM(B7:E7)</f>
        <v>183</v>
      </c>
      <c r="G7"/>
      <c r="H7" s="77" t="s">
        <v>206</v>
      </c>
      <c r="I7" s="75">
        <v>39</v>
      </c>
      <c r="J7" s="75">
        <v>40</v>
      </c>
      <c r="K7" s="75">
        <v>37</v>
      </c>
      <c r="L7" s="75">
        <v>37</v>
      </c>
      <c r="M7" s="76">
        <f>SUM(I7:L7)</f>
        <v>153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3" t="s">
        <v>321</v>
      </c>
      <c r="B9" s="64"/>
      <c r="C9" s="65">
        <v>489</v>
      </c>
      <c r="D9" s="64"/>
      <c r="E9" s="66" t="s">
        <v>9</v>
      </c>
      <c r="F9" s="67">
        <f>SUM(F10:F12)</f>
        <v>478</v>
      </c>
      <c r="G9" s="68" t="s">
        <v>299</v>
      </c>
      <c r="H9" s="63" t="s">
        <v>322</v>
      </c>
      <c r="I9" s="64"/>
      <c r="J9" s="65">
        <v>485</v>
      </c>
      <c r="K9" s="64"/>
      <c r="L9" s="66" t="s">
        <v>9</v>
      </c>
      <c r="M9" s="67">
        <f>SUM(M10:M12)</f>
        <v>475</v>
      </c>
      <c r="N9"/>
      <c r="O9" s="32"/>
      <c r="P9" s="32"/>
      <c r="Q9" s="32"/>
      <c r="R9" s="32"/>
      <c r="S9" s="32"/>
      <c r="T9" s="32"/>
    </row>
    <row r="10" spans="1:32" ht="15.75" customHeight="1">
      <c r="A10" s="69" t="s">
        <v>125</v>
      </c>
      <c r="B10" s="70">
        <v>44</v>
      </c>
      <c r="C10" s="70">
        <v>46</v>
      </c>
      <c r="D10" s="70">
        <v>44</v>
      </c>
      <c r="E10" s="70">
        <v>35</v>
      </c>
      <c r="F10" s="19">
        <f>SUM(B10:E10)</f>
        <v>169</v>
      </c>
      <c r="G10"/>
      <c r="H10" s="69" t="s">
        <v>238</v>
      </c>
      <c r="I10" s="70">
        <v>36</v>
      </c>
      <c r="J10" s="70">
        <v>37</v>
      </c>
      <c r="K10" s="70">
        <v>32</v>
      </c>
      <c r="L10" s="70">
        <v>40</v>
      </c>
      <c r="M10" s="71">
        <f>SUM(I10:L10)</f>
        <v>145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72" t="s">
        <v>150</v>
      </c>
      <c r="B11" s="73">
        <v>39</v>
      </c>
      <c r="C11" s="73">
        <v>45</v>
      </c>
      <c r="D11" s="73">
        <v>45</v>
      </c>
      <c r="E11" s="73">
        <v>45</v>
      </c>
      <c r="F11" s="19">
        <f>SUM(B11:E11)</f>
        <v>174</v>
      </c>
      <c r="G11"/>
      <c r="H11" s="72" t="s">
        <v>208</v>
      </c>
      <c r="I11" s="73">
        <v>44</v>
      </c>
      <c r="J11" s="73">
        <v>42</v>
      </c>
      <c r="K11" s="73">
        <v>39</v>
      </c>
      <c r="L11" s="73">
        <v>38</v>
      </c>
      <c r="M11" s="19">
        <f>SUM(I11:L11)</f>
        <v>163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77" t="s">
        <v>18</v>
      </c>
      <c r="B12" s="75">
        <v>28</v>
      </c>
      <c r="C12" s="75">
        <v>35</v>
      </c>
      <c r="D12" s="75">
        <v>39</v>
      </c>
      <c r="E12" s="75">
        <v>33</v>
      </c>
      <c r="F12" s="76">
        <f>SUM(B12:E12)</f>
        <v>135</v>
      </c>
      <c r="G12"/>
      <c r="H12" s="77" t="s">
        <v>161</v>
      </c>
      <c r="I12" s="75">
        <v>40</v>
      </c>
      <c r="J12" s="75">
        <v>44</v>
      </c>
      <c r="K12" s="75">
        <v>40</v>
      </c>
      <c r="L12" s="75">
        <v>43</v>
      </c>
      <c r="M12" s="76">
        <f>SUM(I12:L12)</f>
        <v>167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3" t="s">
        <v>323</v>
      </c>
      <c r="B14" s="64"/>
      <c r="C14" s="65">
        <v>491</v>
      </c>
      <c r="D14" s="64"/>
      <c r="E14" s="66" t="s">
        <v>9</v>
      </c>
      <c r="F14" s="67">
        <f>SUM(F15:F17)</f>
        <v>497</v>
      </c>
      <c r="G14" s="68" t="s">
        <v>299</v>
      </c>
      <c r="H14" s="63" t="s">
        <v>324</v>
      </c>
      <c r="I14" s="64"/>
      <c r="J14" s="65">
        <v>487</v>
      </c>
      <c r="K14" s="64"/>
      <c r="L14" s="66" t="s">
        <v>9</v>
      </c>
      <c r="M14" s="67">
        <f>SUM(M15:M17)</f>
        <v>504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69" t="s">
        <v>133</v>
      </c>
      <c r="B15" s="70">
        <v>43</v>
      </c>
      <c r="C15" s="70">
        <v>45</v>
      </c>
      <c r="D15" s="70">
        <v>43</v>
      </c>
      <c r="E15" s="70">
        <v>45</v>
      </c>
      <c r="F15" s="71">
        <f>SUM(B15:E15)</f>
        <v>176</v>
      </c>
      <c r="G15"/>
      <c r="H15" s="69" t="s">
        <v>203</v>
      </c>
      <c r="I15" s="70">
        <v>35</v>
      </c>
      <c r="J15" s="70">
        <v>44</v>
      </c>
      <c r="K15" s="70">
        <v>42</v>
      </c>
      <c r="L15" s="70">
        <v>39</v>
      </c>
      <c r="M15" s="71">
        <f>SUM(I15:L15)</f>
        <v>160</v>
      </c>
      <c r="N15"/>
      <c r="O15" s="32"/>
      <c r="P15" s="32"/>
      <c r="Q15" s="32"/>
      <c r="R15" s="32"/>
      <c r="S15" s="32"/>
      <c r="T15" s="32"/>
    </row>
    <row r="16" spans="1:20" ht="15.75" customHeight="1">
      <c r="A16" s="72" t="s">
        <v>241</v>
      </c>
      <c r="B16" s="73">
        <v>41</v>
      </c>
      <c r="C16" s="73">
        <v>33</v>
      </c>
      <c r="D16" s="73">
        <v>40</v>
      </c>
      <c r="E16" s="73">
        <v>33</v>
      </c>
      <c r="F16" s="19">
        <f>SUM(B16:E16)</f>
        <v>147</v>
      </c>
      <c r="G16"/>
      <c r="H16" s="72" t="s">
        <v>197</v>
      </c>
      <c r="I16" s="73">
        <v>42</v>
      </c>
      <c r="J16" s="73">
        <v>43</v>
      </c>
      <c r="K16" s="73">
        <v>44</v>
      </c>
      <c r="L16" s="73">
        <v>45</v>
      </c>
      <c r="M16" s="19">
        <f>SUM(I16:L16)</f>
        <v>174</v>
      </c>
      <c r="N16"/>
      <c r="O16" s="32"/>
      <c r="P16" s="32"/>
      <c r="Q16" s="32"/>
      <c r="R16" s="32"/>
      <c r="S16" s="32"/>
      <c r="T16" s="32"/>
    </row>
    <row r="17" spans="1:20" ht="15.75" customHeight="1">
      <c r="A17" s="77" t="s">
        <v>181</v>
      </c>
      <c r="B17" s="75">
        <v>43</v>
      </c>
      <c r="C17" s="75">
        <v>42</v>
      </c>
      <c r="D17" s="75">
        <v>47</v>
      </c>
      <c r="E17" s="75">
        <v>42</v>
      </c>
      <c r="F17" s="76">
        <f>SUM(B17:E17)</f>
        <v>174</v>
      </c>
      <c r="G17"/>
      <c r="H17" s="77" t="s">
        <v>186</v>
      </c>
      <c r="I17" s="75">
        <v>45</v>
      </c>
      <c r="J17" s="75">
        <v>43</v>
      </c>
      <c r="K17" s="75">
        <v>40</v>
      </c>
      <c r="L17" s="75">
        <v>42</v>
      </c>
      <c r="M17" s="76">
        <f>SUM(I17:L17)</f>
        <v>170</v>
      </c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8:14" ht="15.75" customHeight="1">
      <c r="H19" s="79" t="s">
        <v>35</v>
      </c>
      <c r="I19" s="80" t="s">
        <v>306</v>
      </c>
      <c r="J19" s="80" t="s">
        <v>307</v>
      </c>
      <c r="K19" s="80" t="s">
        <v>308</v>
      </c>
      <c r="L19" s="80" t="s">
        <v>309</v>
      </c>
      <c r="M19" s="80" t="s">
        <v>8</v>
      </c>
      <c r="N19" s="10" t="s">
        <v>310</v>
      </c>
    </row>
    <row r="20" spans="8:16" ht="15.75" customHeight="1">
      <c r="H20" s="87" t="s">
        <v>317</v>
      </c>
      <c r="I20" s="88">
        <v>8</v>
      </c>
      <c r="J20" s="88">
        <v>7</v>
      </c>
      <c r="K20" s="88"/>
      <c r="L20" s="88">
        <v>1</v>
      </c>
      <c r="M20" s="88">
        <v>3998</v>
      </c>
      <c r="N20" s="89">
        <v>14</v>
      </c>
      <c r="O20" s="32"/>
      <c r="P20" s="32"/>
    </row>
    <row r="21" spans="8:16" ht="15.75" customHeight="1">
      <c r="H21" s="90" t="s">
        <v>318</v>
      </c>
      <c r="I21" s="91">
        <v>8</v>
      </c>
      <c r="J21" s="91">
        <v>6</v>
      </c>
      <c r="K21" s="91"/>
      <c r="L21" s="91">
        <v>2</v>
      </c>
      <c r="M21" s="91">
        <v>3939</v>
      </c>
      <c r="N21" s="37">
        <v>12</v>
      </c>
      <c r="O21" s="32"/>
      <c r="P21" s="32"/>
    </row>
    <row r="22" spans="8:16" ht="15.75" customHeight="1">
      <c r="H22" s="90" t="s">
        <v>324</v>
      </c>
      <c r="I22" s="91">
        <v>8</v>
      </c>
      <c r="J22" s="91">
        <v>4</v>
      </c>
      <c r="K22" s="91"/>
      <c r="L22" s="91">
        <v>4</v>
      </c>
      <c r="M22" s="91">
        <v>3931</v>
      </c>
      <c r="N22" s="37">
        <v>8</v>
      </c>
      <c r="O22" s="32"/>
      <c r="P22" s="32"/>
    </row>
    <row r="23" spans="8:16" ht="15.75" customHeight="1">
      <c r="H23" s="90" t="s">
        <v>323</v>
      </c>
      <c r="I23" s="91">
        <v>8</v>
      </c>
      <c r="J23" s="91">
        <v>3</v>
      </c>
      <c r="K23" s="91"/>
      <c r="L23" s="91">
        <v>5</v>
      </c>
      <c r="M23" s="91">
        <v>3981</v>
      </c>
      <c r="N23" s="37">
        <v>6</v>
      </c>
      <c r="O23" s="32"/>
      <c r="P23" s="32"/>
    </row>
    <row r="24" spans="8:16" ht="15.75" customHeight="1">
      <c r="H24" s="90" t="s">
        <v>322</v>
      </c>
      <c r="I24" s="91">
        <v>8</v>
      </c>
      <c r="J24" s="91">
        <v>3</v>
      </c>
      <c r="K24" s="91"/>
      <c r="L24" s="91">
        <v>5</v>
      </c>
      <c r="M24" s="91">
        <v>3849</v>
      </c>
      <c r="N24" s="37">
        <v>6</v>
      </c>
      <c r="O24" s="32"/>
      <c r="P24" s="32"/>
    </row>
    <row r="25" spans="8:16" ht="15.75" customHeight="1">
      <c r="H25" s="92" t="s">
        <v>321</v>
      </c>
      <c r="I25" s="93">
        <v>8</v>
      </c>
      <c r="J25" s="93">
        <v>1</v>
      </c>
      <c r="K25" s="93"/>
      <c r="L25" s="93">
        <v>7</v>
      </c>
      <c r="M25" s="93">
        <v>3817</v>
      </c>
      <c r="N25" s="94">
        <v>2</v>
      </c>
      <c r="O25" s="32"/>
      <c r="P25" s="32"/>
    </row>
    <row r="26" ht="15.75" customHeight="1">
      <c r="H26" s="84"/>
    </row>
    <row r="27" spans="1:14" ht="15.75" customHeight="1">
      <c r="A27" s="85"/>
      <c r="B27" s="85"/>
      <c r="C27" s="85"/>
      <c r="D27" s="85"/>
      <c r="E27" s="85"/>
      <c r="F27" s="85"/>
      <c r="G27" s="86"/>
      <c r="H27" s="85"/>
      <c r="I27" s="85"/>
      <c r="J27" s="85"/>
      <c r="K27" s="85"/>
      <c r="L27" s="85"/>
      <c r="M27" s="85"/>
      <c r="N27" s="85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3" t="s">
        <v>325</v>
      </c>
      <c r="B30" s="64"/>
      <c r="C30" s="65">
        <v>483</v>
      </c>
      <c r="D30" s="64"/>
      <c r="E30" s="66" t="s">
        <v>9</v>
      </c>
      <c r="F30" s="67">
        <f>SUM(F31:F33)</f>
        <v>328</v>
      </c>
      <c r="G30" s="68" t="s">
        <v>299</v>
      </c>
      <c r="H30" s="63" t="s">
        <v>326</v>
      </c>
      <c r="I30" s="64"/>
      <c r="J30" s="65">
        <v>467</v>
      </c>
      <c r="K30" s="64"/>
      <c r="L30" s="66" t="s">
        <v>9</v>
      </c>
      <c r="M30" s="67">
        <f>SUM(M31:M33)</f>
        <v>490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69" t="s">
        <v>219</v>
      </c>
      <c r="B31" s="70">
        <v>37</v>
      </c>
      <c r="C31" s="70">
        <v>45</v>
      </c>
      <c r="D31" s="70">
        <v>42</v>
      </c>
      <c r="E31" s="70">
        <v>36</v>
      </c>
      <c r="F31" s="71">
        <f>SUM(B31:E31)</f>
        <v>160</v>
      </c>
      <c r="G31"/>
      <c r="H31" s="69" t="s">
        <v>202</v>
      </c>
      <c r="I31" s="70">
        <v>34</v>
      </c>
      <c r="J31" s="70">
        <v>44</v>
      </c>
      <c r="K31" s="70">
        <v>45</v>
      </c>
      <c r="L31" s="70">
        <v>41</v>
      </c>
      <c r="M31" s="71">
        <f>SUM(I31:L31)</f>
        <v>164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72" t="s">
        <v>188</v>
      </c>
      <c r="B32" s="73" t="s">
        <v>32</v>
      </c>
      <c r="C32" s="73"/>
      <c r="D32" s="73"/>
      <c r="E32" s="73"/>
      <c r="F32" s="19">
        <f>SUM(B32:E32)</f>
        <v>0</v>
      </c>
      <c r="G32"/>
      <c r="H32" s="72" t="s">
        <v>234</v>
      </c>
      <c r="I32" s="73">
        <v>44</v>
      </c>
      <c r="J32" s="73">
        <v>39</v>
      </c>
      <c r="K32" s="73">
        <v>36</v>
      </c>
      <c r="L32" s="73">
        <v>44</v>
      </c>
      <c r="M32" s="19">
        <f>SUM(I32:L32)</f>
        <v>163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77" t="s">
        <v>207</v>
      </c>
      <c r="B33" s="75">
        <v>43</v>
      </c>
      <c r="C33" s="75">
        <v>45</v>
      </c>
      <c r="D33" s="75">
        <v>38</v>
      </c>
      <c r="E33" s="75">
        <v>42</v>
      </c>
      <c r="F33" s="76">
        <f>SUM(B33:E33)</f>
        <v>168</v>
      </c>
      <c r="G33"/>
      <c r="H33" s="77" t="s">
        <v>233</v>
      </c>
      <c r="I33" s="75">
        <v>42</v>
      </c>
      <c r="J33" s="75">
        <v>44</v>
      </c>
      <c r="K33" s="75">
        <v>38</v>
      </c>
      <c r="L33" s="75">
        <v>39</v>
      </c>
      <c r="M33" s="76">
        <f>SUM(I33:L33)</f>
        <v>163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3" t="s">
        <v>327</v>
      </c>
      <c r="B35" s="64"/>
      <c r="C35" s="65">
        <v>467</v>
      </c>
      <c r="D35" s="64"/>
      <c r="E35" s="66" t="s">
        <v>9</v>
      </c>
      <c r="F35" s="67">
        <f>SUM(F36:F38)</f>
        <v>453</v>
      </c>
      <c r="G35" s="68" t="s">
        <v>299</v>
      </c>
      <c r="H35" s="63" t="s">
        <v>328</v>
      </c>
      <c r="I35" s="64"/>
      <c r="J35" s="65">
        <v>441</v>
      </c>
      <c r="K35" s="64"/>
      <c r="L35" s="66" t="s">
        <v>9</v>
      </c>
      <c r="M35" s="67">
        <f>SUM(M36:M38)</f>
        <v>478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69" t="s">
        <v>230</v>
      </c>
      <c r="B36" s="70">
        <v>39</v>
      </c>
      <c r="C36" s="70">
        <v>43</v>
      </c>
      <c r="D36" s="70">
        <v>39</v>
      </c>
      <c r="E36" s="70">
        <v>39</v>
      </c>
      <c r="F36" s="71">
        <f>SUM(B36:E36)</f>
        <v>160</v>
      </c>
      <c r="G36"/>
      <c r="H36" s="69" t="s">
        <v>250</v>
      </c>
      <c r="I36" s="70">
        <v>36</v>
      </c>
      <c r="J36" s="70">
        <v>43</v>
      </c>
      <c r="K36" s="70">
        <v>44</v>
      </c>
      <c r="L36" s="70">
        <v>40</v>
      </c>
      <c r="M36" s="71">
        <f>SUM(I36:L36)</f>
        <v>163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72" t="s">
        <v>226</v>
      </c>
      <c r="B37" s="73">
        <v>39</v>
      </c>
      <c r="C37" s="73">
        <v>33</v>
      </c>
      <c r="D37" s="73">
        <v>37</v>
      </c>
      <c r="E37" s="73">
        <v>35</v>
      </c>
      <c r="F37" s="19">
        <f>SUM(B37:E37)</f>
        <v>144</v>
      </c>
      <c r="G37"/>
      <c r="H37" s="72" t="s">
        <v>265</v>
      </c>
      <c r="I37" s="73">
        <v>42</v>
      </c>
      <c r="J37" s="73">
        <v>42</v>
      </c>
      <c r="K37" s="73">
        <v>37</v>
      </c>
      <c r="L37" s="73">
        <v>37</v>
      </c>
      <c r="M37" s="19">
        <f>SUM(I37:L37)</f>
        <v>158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77" t="s">
        <v>253</v>
      </c>
      <c r="B38" s="75">
        <v>37</v>
      </c>
      <c r="C38" s="75">
        <v>31</v>
      </c>
      <c r="D38" s="75">
        <v>42</v>
      </c>
      <c r="E38" s="75">
        <v>39</v>
      </c>
      <c r="F38" s="76">
        <f>SUM(B38:E38)</f>
        <v>149</v>
      </c>
      <c r="G38"/>
      <c r="H38" s="77" t="s">
        <v>245</v>
      </c>
      <c r="I38" s="75">
        <v>41</v>
      </c>
      <c r="J38" s="75">
        <v>34</v>
      </c>
      <c r="K38" s="75">
        <v>44</v>
      </c>
      <c r="L38" s="75">
        <v>38</v>
      </c>
      <c r="M38" s="76">
        <f>SUM(I38:L38)</f>
        <v>157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3" t="s">
        <v>329</v>
      </c>
      <c r="B40" s="64"/>
      <c r="C40" s="65">
        <v>458</v>
      </c>
      <c r="D40" s="64"/>
      <c r="E40" s="66" t="s">
        <v>9</v>
      </c>
      <c r="F40" s="67">
        <f>SUM(F41:F43)</f>
        <v>476</v>
      </c>
      <c r="G40" s="68" t="s">
        <v>299</v>
      </c>
      <c r="H40" s="63" t="s">
        <v>330</v>
      </c>
      <c r="I40" s="64"/>
      <c r="J40" s="65">
        <v>469</v>
      </c>
      <c r="K40" s="64"/>
      <c r="L40" s="66" t="s">
        <v>9</v>
      </c>
      <c r="M40" s="67">
        <f>SUM(M41:M43)</f>
        <v>439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69" t="s">
        <v>224</v>
      </c>
      <c r="B41" s="70">
        <v>41</v>
      </c>
      <c r="C41" s="70">
        <v>44</v>
      </c>
      <c r="D41" s="70">
        <v>38</v>
      </c>
      <c r="E41" s="70">
        <v>43</v>
      </c>
      <c r="F41" s="71">
        <f>SUM(B41:E41)</f>
        <v>166</v>
      </c>
      <c r="G41"/>
      <c r="H41" s="69" t="s">
        <v>194</v>
      </c>
      <c r="I41" s="70">
        <v>41</v>
      </c>
      <c r="J41" s="70">
        <v>41</v>
      </c>
      <c r="K41" s="70">
        <v>44</v>
      </c>
      <c r="L41" s="70">
        <v>43</v>
      </c>
      <c r="M41" s="71">
        <f>SUM(I41:L41)</f>
        <v>169</v>
      </c>
      <c r="N41"/>
      <c r="O41" s="32"/>
      <c r="P41" s="32"/>
      <c r="Q41" s="32"/>
      <c r="R41" s="32"/>
      <c r="S41" s="32"/>
      <c r="T41" s="32"/>
    </row>
    <row r="42" spans="1:20" ht="15.75" customHeight="1">
      <c r="A42" s="72" t="s">
        <v>227</v>
      </c>
      <c r="B42" s="73">
        <v>40</v>
      </c>
      <c r="C42" s="73">
        <v>40</v>
      </c>
      <c r="D42" s="73">
        <v>41</v>
      </c>
      <c r="E42" s="73">
        <v>41</v>
      </c>
      <c r="F42" s="19">
        <f>SUM(B42:E42)</f>
        <v>162</v>
      </c>
      <c r="G42"/>
      <c r="H42" s="72" t="s">
        <v>167</v>
      </c>
      <c r="I42" s="73">
        <v>39</v>
      </c>
      <c r="J42" s="73">
        <v>39</v>
      </c>
      <c r="K42" s="73">
        <v>35</v>
      </c>
      <c r="L42" s="73">
        <v>39</v>
      </c>
      <c r="M42" s="19">
        <f>SUM(I42:L42)</f>
        <v>152</v>
      </c>
      <c r="N42"/>
      <c r="O42" s="32"/>
      <c r="P42" s="32"/>
      <c r="Q42" s="32"/>
      <c r="R42" s="32"/>
      <c r="S42" s="32"/>
      <c r="T42" s="32"/>
    </row>
    <row r="43" spans="1:20" ht="15.75" customHeight="1">
      <c r="A43" s="77" t="s">
        <v>258</v>
      </c>
      <c r="B43" s="75">
        <v>40</v>
      </c>
      <c r="C43" s="75">
        <v>41</v>
      </c>
      <c r="D43" s="75">
        <v>32</v>
      </c>
      <c r="E43" s="75">
        <v>35</v>
      </c>
      <c r="F43" s="76">
        <f>SUM(B43:E43)</f>
        <v>148</v>
      </c>
      <c r="G43"/>
      <c r="H43" s="77" t="s">
        <v>279</v>
      </c>
      <c r="I43" s="75">
        <v>35</v>
      </c>
      <c r="J43" s="75">
        <v>22</v>
      </c>
      <c r="K43" s="75">
        <v>40</v>
      </c>
      <c r="L43" s="75">
        <v>21</v>
      </c>
      <c r="M43" s="76">
        <f>SUM(I43:L43)</f>
        <v>118</v>
      </c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79" t="s">
        <v>78</v>
      </c>
      <c r="I45" s="80" t="s">
        <v>306</v>
      </c>
      <c r="J45" s="80" t="s">
        <v>307</v>
      </c>
      <c r="K45" s="80" t="s">
        <v>308</v>
      </c>
      <c r="L45" s="80" t="s">
        <v>309</v>
      </c>
      <c r="M45" s="80" t="s">
        <v>8</v>
      </c>
      <c r="N45" s="10" t="s">
        <v>310</v>
      </c>
    </row>
    <row r="46" spans="8:16" ht="15.75" customHeight="1">
      <c r="H46" s="87" t="s">
        <v>325</v>
      </c>
      <c r="I46" s="88">
        <v>8</v>
      </c>
      <c r="J46" s="88">
        <v>6</v>
      </c>
      <c r="K46" s="88"/>
      <c r="L46" s="88">
        <v>2</v>
      </c>
      <c r="M46" s="88">
        <v>3679</v>
      </c>
      <c r="N46" s="89">
        <v>12</v>
      </c>
      <c r="O46" s="32"/>
      <c r="P46" s="32"/>
    </row>
    <row r="47" spans="8:16" ht="15.75" customHeight="1">
      <c r="H47" s="90" t="s">
        <v>326</v>
      </c>
      <c r="I47" s="91">
        <v>8</v>
      </c>
      <c r="J47" s="91">
        <v>5</v>
      </c>
      <c r="K47" s="91"/>
      <c r="L47" s="91">
        <v>3</v>
      </c>
      <c r="M47" s="91">
        <v>3798</v>
      </c>
      <c r="N47" s="37">
        <v>10</v>
      </c>
      <c r="O47" s="32"/>
      <c r="P47" s="32"/>
    </row>
    <row r="48" spans="8:16" ht="15.75" customHeight="1">
      <c r="H48" s="90" t="s">
        <v>328</v>
      </c>
      <c r="I48" s="91">
        <v>8</v>
      </c>
      <c r="J48" s="91">
        <v>5</v>
      </c>
      <c r="K48" s="91"/>
      <c r="L48" s="91">
        <v>3</v>
      </c>
      <c r="M48" s="91">
        <v>3634</v>
      </c>
      <c r="N48" s="37">
        <v>10</v>
      </c>
      <c r="O48" s="32"/>
      <c r="P48" s="32"/>
    </row>
    <row r="49" spans="8:16" ht="15.75" customHeight="1">
      <c r="H49" s="90" t="s">
        <v>327</v>
      </c>
      <c r="I49" s="91">
        <v>8</v>
      </c>
      <c r="J49" s="91">
        <v>4</v>
      </c>
      <c r="K49" s="91"/>
      <c r="L49" s="91">
        <v>4</v>
      </c>
      <c r="M49" s="91">
        <v>3768</v>
      </c>
      <c r="N49" s="37">
        <v>8</v>
      </c>
      <c r="O49" s="32"/>
      <c r="P49" s="32"/>
    </row>
    <row r="50" spans="8:16" ht="15.75" customHeight="1">
      <c r="H50" s="90" t="s">
        <v>329</v>
      </c>
      <c r="I50" s="91">
        <v>8</v>
      </c>
      <c r="J50" s="91">
        <v>2</v>
      </c>
      <c r="K50" s="91"/>
      <c r="L50" s="91">
        <v>6</v>
      </c>
      <c r="M50" s="91">
        <v>3753</v>
      </c>
      <c r="N50" s="37">
        <v>4</v>
      </c>
      <c r="O50" s="32"/>
      <c r="P50" s="32"/>
    </row>
    <row r="51" spans="1:16" ht="15.75" customHeight="1">
      <c r="A51" s="4" t="s">
        <v>176</v>
      </c>
      <c r="H51" s="92" t="s">
        <v>330</v>
      </c>
      <c r="I51" s="93">
        <v>8</v>
      </c>
      <c r="J51" s="93">
        <v>2</v>
      </c>
      <c r="K51" s="93"/>
      <c r="L51" s="93">
        <v>6</v>
      </c>
      <c r="M51" s="93">
        <v>3664</v>
      </c>
      <c r="N51" s="94">
        <v>4</v>
      </c>
      <c r="O51" s="32"/>
      <c r="P51" s="32"/>
    </row>
    <row r="52" ht="15.75" customHeight="1">
      <c r="A52" s="22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dcterms:created xsi:type="dcterms:W3CDTF">2020-03-10T11:15:32Z</dcterms:created>
  <dcterms:modified xsi:type="dcterms:W3CDTF">2020-03-10T11:18:04Z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